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<sst xmlns="http://schemas.openxmlformats.org/spreadsheetml/2006/main" count="217" uniqueCount="149">
  <si>
    <t>TörlÉv</t>
  </si>
  <si>
    <t>Megtérülés</t>
  </si>
  <si>
    <t>Sorrend</t>
  </si>
  <si>
    <t>Pályázó</t>
  </si>
  <si>
    <t>Ber.költs.</t>
  </si>
  <si>
    <t>Támogatás</t>
  </si>
  <si>
    <t>Saját forrás</t>
  </si>
  <si>
    <t>Megtak.</t>
  </si>
  <si>
    <t>Megtér.</t>
  </si>
  <si>
    <t>Törl.</t>
  </si>
  <si>
    <t>Pontozás</t>
  </si>
  <si>
    <t>Össz.
pont</t>
  </si>
  <si>
    <t>Támogatás
E Ft</t>
  </si>
  <si>
    <t>Görgetett
támogatás
E Ft</t>
  </si>
  <si>
    <t>Év</t>
  </si>
  <si>
    <t>Legkisebb</t>
  </si>
  <si>
    <t>MinSajForr</t>
  </si>
  <si>
    <t>Pszám</t>
  </si>
  <si>
    <t>Legnagyobb</t>
  </si>
  <si>
    <t>Legkisebb2</t>
  </si>
  <si>
    <t>Sorsz.</t>
  </si>
  <si>
    <t>Ikt.sz.</t>
  </si>
  <si>
    <t xml:space="preserve">Szerv neve, </t>
  </si>
  <si>
    <t>Javaslata</t>
  </si>
  <si>
    <t>eFt</t>
  </si>
  <si>
    <t>%</t>
  </si>
  <si>
    <t>eFt/év</t>
  </si>
  <si>
    <t>év</t>
  </si>
  <si>
    <t>min.
1 000 EFt/év</t>
  </si>
  <si>
    <t>Önr.</t>
  </si>
  <si>
    <t>Előkész</t>
  </si>
  <si>
    <t>Előkész.</t>
  </si>
  <si>
    <t>a megvalósítás helye</t>
  </si>
  <si>
    <t>BM</t>
  </si>
  <si>
    <t>ORFK</t>
  </si>
  <si>
    <t>BVOP</t>
  </si>
  <si>
    <t>OKF</t>
  </si>
  <si>
    <t>1.</t>
  </si>
  <si>
    <t>28.</t>
  </si>
  <si>
    <t>656-13</t>
  </si>
  <si>
    <t>OKF, Bács-K M.Katvéd.Ig.</t>
  </si>
  <si>
    <t>Baja Hiv.Tű.PK épületének energetikai felújítása</t>
  </si>
  <si>
    <t>2.</t>
  </si>
  <si>
    <t>50.</t>
  </si>
  <si>
    <t>656-29</t>
  </si>
  <si>
    <t>Bács-Kiskun MRFK</t>
  </si>
  <si>
    <t>Kecskemét, főépület világításkorszerűsítése</t>
  </si>
  <si>
    <t>3.</t>
  </si>
  <si>
    <t>26.</t>
  </si>
  <si>
    <t>656-12</t>
  </si>
  <si>
    <t>OKF, Fővárosi Katvéd.Ig.</t>
  </si>
  <si>
    <t>Időszakos használatú helyiségek fűtésszabályozása</t>
  </si>
  <si>
    <t>4.</t>
  </si>
  <si>
    <t>55.</t>
  </si>
  <si>
    <t>656-32</t>
  </si>
  <si>
    <t>Győr MRFK</t>
  </si>
  <si>
    <t>Győri RK fűtéskorszerűsítés</t>
  </si>
  <si>
    <t>5.</t>
  </si>
  <si>
    <t>29.</t>
  </si>
  <si>
    <t>656-14</t>
  </si>
  <si>
    <t>Kiskőrös RK főépület világításkorszerűsítése</t>
  </si>
  <si>
    <t>6.</t>
  </si>
  <si>
    <t>25.</t>
  </si>
  <si>
    <t>Nógrád MRFK</t>
  </si>
  <si>
    <t>Rétság RK  gázkazáncsere</t>
  </si>
  <si>
    <t>7.</t>
  </si>
  <si>
    <t>44.</t>
  </si>
  <si>
    <t>656-25</t>
  </si>
  <si>
    <t>B-A-Z MRFK</t>
  </si>
  <si>
    <t>MRFK kutyatelep energetikai fejlesztése</t>
  </si>
  <si>
    <t>8.</t>
  </si>
  <si>
    <t>27.</t>
  </si>
  <si>
    <t>Békés MRFK</t>
  </si>
  <si>
    <t xml:space="preserve">Bűnügyi Technikai Osztály világításkorszerűsítés </t>
  </si>
  <si>
    <t>9.</t>
  </si>
  <si>
    <t>42.</t>
  </si>
  <si>
    <t>656-23</t>
  </si>
  <si>
    <t>Krasznokvajda Rőrs energetikai fejlesztése</t>
  </si>
  <si>
    <t>10.</t>
  </si>
  <si>
    <t>18.</t>
  </si>
  <si>
    <t>656-7</t>
  </si>
  <si>
    <t>IMEI</t>
  </si>
  <si>
    <t>Főépület nyílászázó csere</t>
  </si>
  <si>
    <t>11.</t>
  </si>
  <si>
    <t>49.</t>
  </si>
  <si>
    <t>656-28</t>
  </si>
  <si>
    <t>Kalocsi Fegyház és Börtön</t>
  </si>
  <si>
    <t>Fh.és Börtön épület II.em vízgépészeti korszerűsítése</t>
  </si>
  <si>
    <t>12.</t>
  </si>
  <si>
    <t>54.</t>
  </si>
  <si>
    <t>Hajdú-B m.Bv.Int.</t>
  </si>
  <si>
    <t>Debrecen, világításkorszerűsítés</t>
  </si>
  <si>
    <t>13.</t>
  </si>
  <si>
    <t>17.</t>
  </si>
  <si>
    <t>Sopronkőhidai Fh. és Börtön</t>
  </si>
  <si>
    <t>Főzőüstök cseréje gáz üzeműre</t>
  </si>
  <si>
    <t>14.</t>
  </si>
  <si>
    <t>45.</t>
  </si>
  <si>
    <t>656-26</t>
  </si>
  <si>
    <t>Szegedi Fegyház és Börtön</t>
  </si>
  <si>
    <t>15.</t>
  </si>
  <si>
    <t>41.</t>
  </si>
  <si>
    <t>656-22</t>
  </si>
  <si>
    <t>Csongrád MRFK</t>
  </si>
  <si>
    <t>Hódmezővásárhely RK világításkorszerűsítés</t>
  </si>
  <si>
    <t>Összesen</t>
  </si>
  <si>
    <t>19.</t>
  </si>
  <si>
    <t>36.</t>
  </si>
  <si>
    <t>656-19</t>
  </si>
  <si>
    <t>23.</t>
  </si>
  <si>
    <t>43.</t>
  </si>
  <si>
    <t>656-24</t>
  </si>
  <si>
    <t>21.</t>
  </si>
  <si>
    <t>656-8</t>
  </si>
  <si>
    <t>22.</t>
  </si>
  <si>
    <t>37.</t>
  </si>
  <si>
    <t>16.</t>
  </si>
  <si>
    <t>32.</t>
  </si>
  <si>
    <t>656-16</t>
  </si>
  <si>
    <t>656-11</t>
  </si>
  <si>
    <t>39.</t>
  </si>
  <si>
    <t>656-20</t>
  </si>
  <si>
    <t>40.</t>
  </si>
  <si>
    <t>656-21</t>
  </si>
  <si>
    <t>30.</t>
  </si>
  <si>
    <t>20.</t>
  </si>
  <si>
    <t>656-9</t>
  </si>
  <si>
    <t>31.</t>
  </si>
  <si>
    <t>656-4</t>
  </si>
  <si>
    <t>656-5</t>
  </si>
  <si>
    <t>33.</t>
  </si>
  <si>
    <t>656-6</t>
  </si>
  <si>
    <t>34.</t>
  </si>
  <si>
    <t>656-17</t>
  </si>
  <si>
    <t>35.</t>
  </si>
  <si>
    <t>38.</t>
  </si>
  <si>
    <t>656-2</t>
  </si>
  <si>
    <t>52.</t>
  </si>
  <si>
    <t>656-30</t>
  </si>
  <si>
    <t>24.</t>
  </si>
  <si>
    <t>53.</t>
  </si>
  <si>
    <t>656-31</t>
  </si>
  <si>
    <t>Nem feleltek meg a kiírásnak</t>
  </si>
  <si>
    <t>656-10</t>
  </si>
  <si>
    <t>656-18</t>
  </si>
  <si>
    <t>46.</t>
  </si>
  <si>
    <t>656-27</t>
  </si>
  <si>
    <t>48.</t>
  </si>
  <si>
    <t>51.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</si>
</sst>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CC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double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166" fontId="3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166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3" fontId="3" fillId="0" borderId="23" xfId="0" applyNumberFormat="1" applyFont="1" applyFill="1" applyBorder="1" applyAlignment="1" applyProtection="1">
      <alignment horizontal="center"/>
      <protection/>
    </xf>
    <xf numFmtId="3" fontId="3" fillId="0" borderId="21" xfId="0" applyNumberFormat="1" applyFont="1" applyFill="1" applyBorder="1" applyAlignment="1" applyProtection="1">
      <alignment horizontal="center"/>
      <protection/>
    </xf>
    <xf numFmtId="166" fontId="3" fillId="0" borderId="21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left" vertical="center"/>
      <protection/>
    </xf>
    <xf numFmtId="3" fontId="2" fillId="0" borderId="29" xfId="0" applyNumberFormat="1" applyFont="1" applyFill="1" applyBorder="1" applyAlignment="1" applyProtection="1">
      <alignment horizontal="center" vertical="center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166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horizontal="center" vertical="center"/>
      <protection/>
    </xf>
    <xf numFmtId="164" fontId="3" fillId="0" borderId="33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/>
      <protection/>
    </xf>
    <xf numFmtId="1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/>
      <protection/>
    </xf>
    <xf numFmtId="164" fontId="2" fillId="0" borderId="28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Fill="1" applyBorder="1" applyAlignment="1" applyProtection="1">
      <alignment horizontal="center" vertical="center"/>
      <protection/>
    </xf>
    <xf numFmtId="2" fontId="2" fillId="0" borderId="28" xfId="0" applyNumberFormat="1" applyFont="1" applyFill="1" applyBorder="1" applyAlignment="1" applyProtection="1">
      <alignment horizontal="center" vertical="center"/>
      <protection/>
    </xf>
    <xf numFmtId="166" fontId="2" fillId="0" borderId="38" xfId="0" applyNumberFormat="1" applyFont="1" applyFill="1" applyBorder="1" applyAlignment="1" applyProtection="1">
      <alignment horizontal="center" vertical="center"/>
      <protection/>
    </xf>
    <xf numFmtId="166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3" fontId="3" fillId="0" borderId="34" xfId="0" applyNumberFormat="1" applyFont="1" applyFill="1" applyBorder="1" applyAlignment="1" applyProtection="1">
      <alignment horizontal="center" vertical="center"/>
      <protection/>
    </xf>
    <xf numFmtId="164" fontId="3" fillId="0" borderId="41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 applyProtection="1">
      <alignment horizontal="left" vertical="center"/>
      <protection/>
    </xf>
    <xf numFmtId="3" fontId="2" fillId="0" borderId="46" xfId="0" applyNumberFormat="1" applyFont="1" applyFill="1" applyBorder="1" applyAlignment="1" applyProtection="1">
      <alignment horizontal="center" vertical="center"/>
      <protection/>
    </xf>
    <xf numFmtId="3" fontId="2" fillId="0" borderId="47" xfId="0" applyNumberFormat="1" applyFont="1" applyFill="1" applyBorder="1" applyAlignment="1" applyProtection="1">
      <alignment horizontal="center" vertical="center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/>
    </xf>
    <xf numFmtId="164" fontId="2" fillId="0" borderId="45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2" fontId="2" fillId="0" borderId="45" xfId="0" applyNumberFormat="1" applyFont="1" applyFill="1" applyBorder="1" applyAlignment="1" applyProtection="1">
      <alignment horizontal="center" vertical="center"/>
      <protection/>
    </xf>
    <xf numFmtId="166" fontId="2" fillId="0" borderId="17" xfId="0" applyNumberFormat="1" applyFont="1" applyFill="1" applyBorder="1" applyAlignment="1" applyProtection="1">
      <alignment horizontal="center" vertical="center"/>
      <protection/>
    </xf>
    <xf numFmtId="166" fontId="2" fillId="0" borderId="48" xfId="0" applyNumberFormat="1" applyFont="1" applyFill="1" applyBorder="1" applyAlignment="1" applyProtection="1">
      <alignment horizontal="center" vertical="center"/>
      <protection/>
    </xf>
    <xf numFmtId="1" fontId="2" fillId="0" borderId="49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43" xfId="0" applyNumberFormat="1" applyFont="1" applyFill="1" applyBorder="1" applyAlignment="1" applyProtection="1">
      <alignment horizontal="center" vertical="center"/>
      <protection/>
    </xf>
    <xf numFmtId="3" fontId="3" fillId="0" borderId="5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3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49" fontId="3" fillId="33" borderId="42" xfId="0" applyNumberFormat="1" applyFont="1" applyFill="1" applyBorder="1" applyAlignment="1">
      <alignment horizontal="center" vertical="center" wrapText="1" readingOrder="1"/>
    </xf>
    <xf numFmtId="49" fontId="2" fillId="33" borderId="36" xfId="0" applyNumberFormat="1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left" vertical="center" wrapText="1" readingOrder="1"/>
    </xf>
    <xf numFmtId="3" fontId="2" fillId="0" borderId="37" xfId="0" applyNumberFormat="1" applyFont="1" applyFill="1" applyBorder="1" applyAlignment="1" applyProtection="1">
      <alignment horizontal="center"/>
      <protection/>
    </xf>
    <xf numFmtId="3" fontId="2" fillId="0" borderId="30" xfId="0" applyNumberFormat="1" applyFont="1" applyFill="1" applyBorder="1" applyAlignment="1" applyProtection="1">
      <alignment horizontal="center"/>
      <protection/>
    </xf>
    <xf numFmtId="3" fontId="2" fillId="0" borderId="28" xfId="0" applyNumberFormat="1" applyFont="1" applyFill="1" applyBorder="1" applyAlignment="1" applyProtection="1">
      <alignment horizontal="center"/>
      <protection/>
    </xf>
    <xf numFmtId="164" fontId="2" fillId="0" borderId="28" xfId="0" applyNumberFormat="1" applyFont="1" applyFill="1" applyBorder="1" applyAlignment="1" applyProtection="1">
      <alignment horizontal="center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2" fontId="2" fillId="0" borderId="28" xfId="0" applyNumberFormat="1" applyFont="1" applyFill="1" applyBorder="1" applyAlignment="1" applyProtection="1">
      <alignment horizontal="center"/>
      <protection/>
    </xf>
    <xf numFmtId="166" fontId="2" fillId="0" borderId="38" xfId="0" applyNumberFormat="1" applyFont="1" applyFill="1" applyBorder="1" applyAlignment="1" applyProtection="1">
      <alignment horizontal="center"/>
      <protection/>
    </xf>
    <xf numFmtId="166" fontId="2" fillId="0" borderId="39" xfId="0" applyNumberFormat="1" applyFont="1" applyFill="1" applyBorder="1" applyAlignment="1" applyProtection="1">
      <alignment horizontal="center"/>
      <protection/>
    </xf>
    <xf numFmtId="1" fontId="2" fillId="0" borderId="40" xfId="0" applyNumberFormat="1" applyFont="1" applyFill="1" applyBorder="1" applyAlignment="1" applyProtection="1">
      <alignment horizontal="center"/>
      <protection/>
    </xf>
    <xf numFmtId="1" fontId="2" fillId="0" borderId="28" xfId="0" applyNumberFormat="1" applyFont="1" applyFill="1" applyBorder="1" applyAlignment="1" applyProtection="1">
      <alignment horizontal="center"/>
      <protection/>
    </xf>
    <xf numFmtId="1" fontId="2" fillId="0" borderId="36" xfId="0" applyNumberFormat="1" applyFont="1" applyFill="1" applyBorder="1" applyAlignment="1" applyProtection="1">
      <alignment horizontal="center"/>
      <protection/>
    </xf>
    <xf numFmtId="164" fontId="3" fillId="33" borderId="51" xfId="0" applyNumberFormat="1" applyFont="1" applyFill="1" applyBorder="1" applyAlignment="1" applyProtection="1">
      <alignment horizontal="center" vertical="center"/>
      <protection/>
    </xf>
    <xf numFmtId="164" fontId="3" fillId="17" borderId="38" xfId="0" applyNumberFormat="1" applyFont="1" applyFill="1" applyBorder="1" applyAlignment="1" applyProtection="1">
      <alignment/>
      <protection/>
    </xf>
    <xf numFmtId="0" fontId="2" fillId="0" borderId="36" xfId="0" applyFont="1" applyFill="1" applyBorder="1" applyAlignment="1">
      <alignment/>
    </xf>
    <xf numFmtId="164" fontId="3" fillId="33" borderId="38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36" xfId="0" applyFont="1" applyFill="1" applyBorder="1" applyAlignment="1">
      <alignment horizontal="left" vertical="center" wrapText="1"/>
    </xf>
    <xf numFmtId="164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3" fontId="2" fillId="0" borderId="54" xfId="0" applyNumberFormat="1" applyFont="1" applyFill="1" applyBorder="1" applyAlignment="1" applyProtection="1">
      <alignment horizontal="center" vertical="center"/>
      <protection/>
    </xf>
    <xf numFmtId="3" fontId="2" fillId="0" borderId="55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164" fontId="2" fillId="0" borderId="21" xfId="0" applyNumberFormat="1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horizontal="center" vertical="center"/>
      <protection/>
    </xf>
    <xf numFmtId="166" fontId="2" fillId="0" borderId="56" xfId="0" applyNumberFormat="1" applyFont="1" applyFill="1" applyBorder="1" applyAlignment="1" applyProtection="1">
      <alignment horizontal="center" vertical="center"/>
      <protection/>
    </xf>
    <xf numFmtId="166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57" xfId="0" applyNumberFormat="1" applyFont="1" applyFill="1" applyBorder="1" applyAlignment="1" applyProtection="1">
      <alignment horizontal="center" vertical="center"/>
      <protection/>
    </xf>
    <xf numFmtId="164" fontId="3" fillId="0" borderId="52" xfId="0" applyNumberFormat="1" applyFont="1" applyFill="1" applyBorder="1" applyAlignment="1" applyProtection="1">
      <alignment horizontal="center" vertical="center"/>
      <protection/>
    </xf>
    <xf numFmtId="164" fontId="3" fillId="0" borderId="58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>
      <alignment horizontal="center" vertical="center" wrapText="1" readingOrder="1"/>
    </xf>
    <xf numFmtId="49" fontId="2" fillId="0" borderId="36" xfId="0" applyNumberFormat="1" applyFont="1" applyFill="1" applyBorder="1" applyAlignment="1">
      <alignment horizontal="center" vertical="center" wrapText="1" readingOrder="1"/>
    </xf>
    <xf numFmtId="164" fontId="2" fillId="0" borderId="36" xfId="0" applyNumberFormat="1" applyFont="1" applyFill="1" applyBorder="1" applyAlignment="1" applyProtection="1">
      <alignment horizontal="center"/>
      <protection/>
    </xf>
    <xf numFmtId="2" fontId="2" fillId="0" borderId="36" xfId="0" applyNumberFormat="1" applyFont="1" applyFill="1" applyBorder="1" applyAlignment="1" applyProtection="1">
      <alignment horizontal="center"/>
      <protection/>
    </xf>
    <xf numFmtId="1" fontId="2" fillId="0" borderId="51" xfId="0" applyNumberFormat="1" applyFont="1" applyFill="1" applyBorder="1" applyAlignment="1" applyProtection="1">
      <alignment horizontal="center"/>
      <protection/>
    </xf>
    <xf numFmtId="164" fontId="3" fillId="0" borderId="36" xfId="0" applyNumberFormat="1" applyFont="1" applyFill="1" applyBorder="1" applyAlignment="1" applyProtection="1">
      <alignment horizontal="center" vertical="center"/>
      <protection/>
    </xf>
    <xf numFmtId="164" fontId="3" fillId="0" borderId="38" xfId="0" applyNumberFormat="1" applyFont="1" applyFill="1" applyBorder="1" applyAlignment="1" applyProtection="1">
      <alignment/>
      <protection/>
    </xf>
    <xf numFmtId="49" fontId="3" fillId="0" borderId="42" xfId="0" applyNumberFormat="1" applyFont="1" applyFill="1" applyBorder="1" applyAlignment="1">
      <alignment horizontal="center" vertical="center" wrapText="1" readingOrder="1"/>
    </xf>
    <xf numFmtId="0" fontId="3" fillId="0" borderId="52" xfId="0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>
      <alignment horizontal="center" vertical="center" wrapText="1" readingOrder="1"/>
    </xf>
    <xf numFmtId="49" fontId="2" fillId="0" borderId="25" xfId="0" applyNumberFormat="1" applyFont="1" applyFill="1" applyBorder="1" applyAlignment="1">
      <alignment horizontal="center" vertical="center" wrapText="1" readingOrder="1"/>
    </xf>
    <xf numFmtId="0" fontId="2" fillId="0" borderId="25" xfId="0" applyFont="1" applyFill="1" applyBorder="1" applyAlignment="1">
      <alignment horizontal="left" vertical="center" wrapText="1" readingOrder="1"/>
    </xf>
    <xf numFmtId="1" fontId="2" fillId="0" borderId="49" xfId="0" applyNumberFormat="1" applyFont="1" applyFill="1" applyBorder="1" applyAlignment="1" applyProtection="1">
      <alignment horizontal="center"/>
      <protection/>
    </xf>
    <xf numFmtId="1" fontId="2" fillId="0" borderId="45" xfId="0" applyNumberFormat="1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/>
      <protection/>
    </xf>
    <xf numFmtId="164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2" fillId="0" borderId="60" xfId="0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3" fontId="2" fillId="0" borderId="62" xfId="0" applyNumberFormat="1" applyFont="1" applyFill="1" applyBorder="1" applyAlignment="1" applyProtection="1">
      <alignment horizontal="center"/>
      <protection/>
    </xf>
    <xf numFmtId="164" fontId="2" fillId="0" borderId="63" xfId="0" applyNumberFormat="1" applyFont="1" applyFill="1" applyBorder="1" applyAlignment="1" applyProtection="1">
      <alignment horizontal="center"/>
      <protection/>
    </xf>
    <xf numFmtId="3" fontId="2" fillId="0" borderId="63" xfId="0" applyNumberFormat="1" applyFont="1" applyFill="1" applyBorder="1" applyAlignment="1" applyProtection="1">
      <alignment horizontal="center"/>
      <protection/>
    </xf>
    <xf numFmtId="164" fontId="2" fillId="0" borderId="64" xfId="0" applyNumberFormat="1" applyFont="1" applyFill="1" applyBorder="1" applyAlignment="1" applyProtection="1">
      <alignment horizontal="center"/>
      <protection/>
    </xf>
    <xf numFmtId="164" fontId="2" fillId="0" borderId="65" xfId="0" applyNumberFormat="1" applyFont="1" applyFill="1" applyBorder="1" applyAlignment="1" applyProtection="1">
      <alignment horizontal="center"/>
      <protection/>
    </xf>
    <xf numFmtId="0" fontId="2" fillId="0" borderId="60" xfId="0" applyFont="1" applyFill="1" applyBorder="1" applyAlignment="1" applyProtection="1">
      <alignment/>
      <protection/>
    </xf>
    <xf numFmtId="0" fontId="2" fillId="0" borderId="59" xfId="0" applyFont="1" applyFill="1" applyBorder="1" applyAlignment="1" applyProtection="1">
      <alignment/>
      <protection/>
    </xf>
    <xf numFmtId="1" fontId="2" fillId="0" borderId="59" xfId="0" applyNumberFormat="1" applyFont="1" applyFill="1" applyBorder="1" applyAlignment="1" applyProtection="1">
      <alignment horizontal="center"/>
      <protection/>
    </xf>
    <xf numFmtId="0" fontId="2" fillId="0" borderId="66" xfId="0" applyFont="1" applyFill="1" applyBorder="1" applyAlignment="1" applyProtection="1">
      <alignment horizontal="center"/>
      <protection/>
    </xf>
    <xf numFmtId="164" fontId="2" fillId="0" borderId="66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" fontId="2" fillId="13" borderId="36" xfId="0" applyNumberFormat="1" applyFont="1" applyFill="1" applyBorder="1" applyAlignment="1" applyProtection="1">
      <alignment horizontal="center" vertical="center"/>
      <protection/>
    </xf>
    <xf numFmtId="166" fontId="2" fillId="0" borderId="36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 vertical="center"/>
      <protection/>
    </xf>
    <xf numFmtId="1" fontId="2" fillId="13" borderId="28" xfId="0" applyNumberFormat="1" applyFont="1" applyFill="1" applyBorder="1" applyAlignment="1" applyProtection="1">
      <alignment horizontal="center" vertical="center"/>
      <protection/>
    </xf>
    <xf numFmtId="166" fontId="2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3" fillId="0" borderId="67" xfId="0" applyNumberFormat="1" applyFont="1" applyFill="1" applyBorder="1" applyAlignment="1" applyProtection="1">
      <alignment horizontal="center" vertical="center" wrapText="1"/>
      <protection/>
    </xf>
    <xf numFmtId="164" fontId="3" fillId="0" borderId="68" xfId="0" applyNumberFormat="1" applyFont="1" applyFill="1" applyBorder="1" applyAlignment="1" applyProtection="1">
      <alignment horizontal="center" vertical="center"/>
      <protection/>
    </xf>
    <xf numFmtId="164" fontId="3" fillId="0" borderId="69" xfId="0" applyNumberFormat="1" applyFont="1" applyFill="1" applyBorder="1" applyAlignment="1" applyProtection="1">
      <alignment horizontal="center" vertical="center"/>
      <protection/>
    </xf>
    <xf numFmtId="166" fontId="38" fillId="0" borderId="18" xfId="0" applyNumberFormat="1" applyFont="1" applyFill="1" applyBorder="1" applyAlignment="1" applyProtection="1">
      <alignment horizontal="center" vertical="center" wrapText="1"/>
      <protection/>
    </xf>
    <xf numFmtId="166" fontId="38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3" fillId="0" borderId="37" xfId="0" applyNumberFormat="1" applyFont="1" applyFill="1" applyBorder="1" applyAlignment="1" applyProtection="1">
      <alignment horizontal="center"/>
      <protection/>
    </xf>
    <xf numFmtId="1" fontId="3" fillId="0" borderId="51" xfId="0" applyNumberFormat="1" applyFont="1" applyFill="1" applyBorder="1" applyAlignment="1" applyProtection="1">
      <alignment horizontal="center"/>
      <protection/>
    </xf>
    <xf numFmtId="1" fontId="3" fillId="0" borderId="60" xfId="0" applyNumberFormat="1" applyFont="1" applyFill="1" applyBorder="1" applyAlignment="1" applyProtection="1">
      <alignment horizontal="left" vertical="center"/>
      <protection/>
    </xf>
    <xf numFmtId="1" fontId="3" fillId="0" borderId="59" xfId="0" applyNumberFormat="1" applyFont="1" applyFill="1" applyBorder="1" applyAlignment="1" applyProtection="1">
      <alignment horizontal="left" vertical="center"/>
      <protection/>
    </xf>
    <xf numFmtId="1" fontId="3" fillId="0" borderId="61" xfId="0" applyNumberFormat="1" applyFont="1" applyFill="1" applyBorder="1" applyAlignment="1" applyProtection="1">
      <alignment horizontal="left" vertical="center"/>
      <protection/>
    </xf>
    <xf numFmtId="0" fontId="3" fillId="0" borderId="70" xfId="0" applyFont="1" applyFill="1" applyBorder="1" applyAlignment="1" applyProtection="1">
      <alignment horizontal="center" vertical="center" textRotation="1" wrapText="1"/>
      <protection/>
    </xf>
    <xf numFmtId="0" fontId="3" fillId="0" borderId="71" xfId="0" applyFont="1" applyFill="1" applyBorder="1" applyAlignment="1" applyProtection="1">
      <alignment horizontal="center" vertical="center" textRotation="1" wrapText="1"/>
      <protection/>
    </xf>
    <xf numFmtId="0" fontId="3" fillId="0" borderId="72" xfId="0" applyFont="1" applyFill="1" applyBorder="1" applyAlignment="1" applyProtection="1">
      <alignment horizontal="center" vertical="center" textRotation="1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165" fontId="3" fillId="0" borderId="31" xfId="0" applyNumberFormat="1" applyFont="1" applyFill="1" applyBorder="1" applyAlignment="1" applyProtection="1">
      <alignment horizontal="center"/>
      <protection/>
    </xf>
    <xf numFmtId="165" fontId="3" fillId="0" borderId="12" xfId="0" applyNumberFormat="1" applyFont="1" applyFill="1" applyBorder="1" applyAlignment="1" applyProtection="1">
      <alignment horizontal="center"/>
      <protection/>
    </xf>
    <xf numFmtId="0" fontId="3" fillId="0" borderId="7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164" fontId="3" fillId="0" borderId="70" xfId="0" applyNumberFormat="1" applyFont="1" applyFill="1" applyBorder="1" applyAlignment="1" applyProtection="1">
      <alignment horizontal="center" vertical="center" wrapText="1"/>
      <protection/>
    </xf>
    <xf numFmtId="164" fontId="3" fillId="0" borderId="71" xfId="0" applyNumberFormat="1" applyFont="1" applyFill="1" applyBorder="1" applyAlignment="1" applyProtection="1">
      <alignment horizontal="center" vertical="center"/>
      <protection/>
    </xf>
    <xf numFmtId="164" fontId="3" fillId="0" borderId="7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zoomScalePageLayoutView="0" workbookViewId="0" topLeftCell="A1">
      <selection activeCell="AJ89" sqref="AJ89"/>
    </sheetView>
  </sheetViews>
  <sheetFormatPr defaultColWidth="9.140625" defaultRowHeight="15"/>
  <cols>
    <col min="1" max="1" width="8.57421875" style="1" bestFit="1" customWidth="1"/>
    <col min="2" max="2" width="6.00390625" style="2" hidden="1" customWidth="1"/>
    <col min="3" max="3" width="7.57421875" style="3" hidden="1" customWidth="1"/>
    <col min="4" max="4" width="26.421875" style="1" customWidth="1"/>
    <col min="5" max="5" width="47.140625" style="1" customWidth="1"/>
    <col min="6" max="7" width="10.421875" style="4" hidden="1" customWidth="1"/>
    <col min="8" max="8" width="9.57421875" style="4" hidden="1" customWidth="1"/>
    <col min="9" max="9" width="8.28125" style="1" hidden="1" customWidth="1"/>
    <col min="10" max="10" width="9.28125" style="4" hidden="1" customWidth="1"/>
    <col min="11" max="11" width="8.8515625" style="1" hidden="1" customWidth="1"/>
    <col min="12" max="12" width="8.00390625" style="1" hidden="1" customWidth="1"/>
    <col min="13" max="13" width="13.140625" style="1" hidden="1" customWidth="1"/>
    <col min="14" max="14" width="7.7109375" style="1" hidden="1" customWidth="1"/>
    <col min="15" max="15" width="6.140625" style="1" hidden="1" customWidth="1"/>
    <col min="16" max="16" width="8.7109375" style="1" hidden="1" customWidth="1"/>
    <col min="17" max="17" width="7.00390625" style="1" hidden="1" customWidth="1"/>
    <col min="18" max="18" width="7.421875" style="1" hidden="1" customWidth="1"/>
    <col min="19" max="19" width="7.140625" style="1" hidden="1" customWidth="1"/>
    <col min="20" max="20" width="7.421875" style="1" hidden="1" customWidth="1"/>
    <col min="21" max="21" width="9.140625" style="1" hidden="1" customWidth="1"/>
    <col min="22" max="22" width="8.28125" style="1" hidden="1" customWidth="1"/>
    <col min="23" max="23" width="9.421875" style="1" customWidth="1"/>
    <col min="24" max="24" width="13.140625" style="5" customWidth="1"/>
    <col min="25" max="25" width="13.140625" style="6" hidden="1" customWidth="1"/>
    <col min="26" max="26" width="9.7109375" style="1" customWidth="1"/>
    <col min="27" max="28" width="10.140625" style="1" hidden="1" customWidth="1"/>
    <col min="29" max="29" width="13.00390625" style="1" hidden="1" customWidth="1"/>
    <col min="30" max="30" width="9.140625" style="1" hidden="1" customWidth="1"/>
    <col min="31" max="31" width="11.7109375" style="1" hidden="1" customWidth="1"/>
    <col min="32" max="32" width="11.140625" style="1" hidden="1" customWidth="1"/>
    <col min="33" max="33" width="9.140625" style="1" hidden="1" customWidth="1"/>
    <col min="34" max="16384" width="9.140625" style="1" customWidth="1"/>
  </cols>
  <sheetData>
    <row r="1" spans="28:32" ht="6" customHeight="1" thickBot="1">
      <c r="AB1" s="1" t="s">
        <v>0</v>
      </c>
      <c r="AE1" s="1" t="s">
        <v>1</v>
      </c>
      <c r="AF1" s="1" t="s">
        <v>1</v>
      </c>
    </row>
    <row r="2" spans="1:32" s="12" customFormat="1" ht="24.75" customHeight="1">
      <c r="A2" s="194" t="s">
        <v>2</v>
      </c>
      <c r="B2" s="7"/>
      <c r="C2" s="8"/>
      <c r="D2" s="197" t="s">
        <v>3</v>
      </c>
      <c r="E2" s="198"/>
      <c r="F2" s="9" t="s">
        <v>4</v>
      </c>
      <c r="G2" s="10" t="s">
        <v>5</v>
      </c>
      <c r="H2" s="199" t="s">
        <v>6</v>
      </c>
      <c r="I2" s="200"/>
      <c r="J2" s="10" t="s">
        <v>7</v>
      </c>
      <c r="K2" s="11" t="s">
        <v>8</v>
      </c>
      <c r="L2" s="11" t="s">
        <v>9</v>
      </c>
      <c r="M2" s="11" t="s">
        <v>9</v>
      </c>
      <c r="N2" s="201" t="s">
        <v>10</v>
      </c>
      <c r="O2" s="201"/>
      <c r="P2" s="201"/>
      <c r="Q2" s="201"/>
      <c r="R2" s="201"/>
      <c r="S2" s="201"/>
      <c r="T2" s="201"/>
      <c r="U2" s="201"/>
      <c r="V2" s="202"/>
      <c r="W2" s="203" t="s">
        <v>11</v>
      </c>
      <c r="X2" s="206" t="s">
        <v>12</v>
      </c>
      <c r="Y2" s="183" t="s">
        <v>13</v>
      </c>
      <c r="AA2" s="12" t="s">
        <v>14</v>
      </c>
      <c r="AB2" s="12" t="s">
        <v>15</v>
      </c>
      <c r="AC2" s="12" t="s">
        <v>16</v>
      </c>
      <c r="AD2" s="13" t="s">
        <v>17</v>
      </c>
      <c r="AE2" s="13" t="s">
        <v>18</v>
      </c>
      <c r="AF2" s="13" t="s">
        <v>19</v>
      </c>
    </row>
    <row r="3" spans="1:32" s="12" customFormat="1" ht="15.75">
      <c r="A3" s="195"/>
      <c r="B3" s="14" t="s">
        <v>20</v>
      </c>
      <c r="C3" s="15" t="s">
        <v>21</v>
      </c>
      <c r="D3" s="16" t="s">
        <v>22</v>
      </c>
      <c r="E3" s="17" t="s">
        <v>23</v>
      </c>
      <c r="F3" s="18" t="s">
        <v>24</v>
      </c>
      <c r="G3" s="19" t="s">
        <v>24</v>
      </c>
      <c r="H3" s="19" t="s">
        <v>24</v>
      </c>
      <c r="I3" s="20" t="s">
        <v>25</v>
      </c>
      <c r="J3" s="19" t="s">
        <v>26</v>
      </c>
      <c r="K3" s="20" t="s">
        <v>27</v>
      </c>
      <c r="L3" s="20" t="s">
        <v>27</v>
      </c>
      <c r="M3" s="186" t="s">
        <v>28</v>
      </c>
      <c r="N3" s="21" t="s">
        <v>9</v>
      </c>
      <c r="O3" s="21" t="s">
        <v>29</v>
      </c>
      <c r="P3" s="22" t="s">
        <v>7</v>
      </c>
      <c r="Q3" s="188" t="s">
        <v>30</v>
      </c>
      <c r="R3" s="189"/>
      <c r="S3" s="189"/>
      <c r="T3" s="190"/>
      <c r="U3" s="22" t="s">
        <v>31</v>
      </c>
      <c r="V3" s="22" t="s">
        <v>8</v>
      </c>
      <c r="W3" s="204"/>
      <c r="X3" s="207"/>
      <c r="Y3" s="184"/>
      <c r="AA3" s="12">
        <v>6</v>
      </c>
      <c r="AB3" s="23">
        <f>MIN(L5:L50)</f>
        <v>0</v>
      </c>
      <c r="AC3" s="12">
        <v>20</v>
      </c>
      <c r="AD3" s="12">
        <f>COUNT(L5:L50)</f>
        <v>0</v>
      </c>
      <c r="AE3" s="24">
        <f>MAX(K5:K50)</f>
        <v>0</v>
      </c>
      <c r="AF3" s="24">
        <f>MIN(K5:K50)</f>
        <v>0</v>
      </c>
    </row>
    <row r="4" spans="1:25" s="12" customFormat="1" ht="15.75" customHeight="1" thickBot="1">
      <c r="A4" s="196"/>
      <c r="B4" s="25"/>
      <c r="C4" s="26"/>
      <c r="D4" s="27" t="s">
        <v>32</v>
      </c>
      <c r="E4" s="28"/>
      <c r="F4" s="29"/>
      <c r="G4" s="30"/>
      <c r="H4" s="30"/>
      <c r="I4" s="31"/>
      <c r="J4" s="30"/>
      <c r="K4" s="31"/>
      <c r="L4" s="31"/>
      <c r="M4" s="187"/>
      <c r="N4" s="32">
        <v>50</v>
      </c>
      <c r="O4" s="32">
        <v>50</v>
      </c>
      <c r="P4" s="33">
        <v>40</v>
      </c>
      <c r="Q4" s="34" t="s">
        <v>33</v>
      </c>
      <c r="R4" s="34" t="s">
        <v>34</v>
      </c>
      <c r="S4" s="34" t="s">
        <v>35</v>
      </c>
      <c r="T4" s="34" t="s">
        <v>36</v>
      </c>
      <c r="U4" s="33">
        <v>40</v>
      </c>
      <c r="V4" s="33">
        <v>20</v>
      </c>
      <c r="W4" s="205"/>
      <c r="X4" s="208"/>
      <c r="Y4" s="185"/>
    </row>
    <row r="5" spans="1:26" s="12" customFormat="1" ht="31.5" customHeight="1">
      <c r="A5" s="35" t="s">
        <v>37</v>
      </c>
      <c r="B5" s="36" t="s">
        <v>38</v>
      </c>
      <c r="C5" s="37" t="s">
        <v>39</v>
      </c>
      <c r="D5" s="38" t="s">
        <v>40</v>
      </c>
      <c r="E5" s="38" t="s">
        <v>41</v>
      </c>
      <c r="F5" s="39">
        <v>25000</v>
      </c>
      <c r="G5" s="40">
        <f aca="true" t="shared" si="0" ref="G5:G19">SUM(F5-H5)</f>
        <v>25000</v>
      </c>
      <c r="H5" s="41"/>
      <c r="I5" s="42"/>
      <c r="J5" s="43"/>
      <c r="K5" s="44"/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8">
        <v>163.4196241284701</v>
      </c>
      <c r="X5" s="49">
        <v>13000</v>
      </c>
      <c r="Y5" s="50">
        <f>SUM(X5)</f>
        <v>13000</v>
      </c>
      <c r="Z5" s="51"/>
    </row>
    <row r="6" spans="1:26" s="12" customFormat="1" ht="31.5" customHeight="1">
      <c r="A6" s="52" t="s">
        <v>42</v>
      </c>
      <c r="B6" s="53" t="s">
        <v>43</v>
      </c>
      <c r="C6" s="54" t="s">
        <v>44</v>
      </c>
      <c r="D6" s="38" t="s">
        <v>45</v>
      </c>
      <c r="E6" s="38" t="s">
        <v>46</v>
      </c>
      <c r="F6" s="55">
        <v>29954</v>
      </c>
      <c r="G6" s="40">
        <f t="shared" si="0"/>
        <v>29954</v>
      </c>
      <c r="H6" s="56"/>
      <c r="I6" s="57"/>
      <c r="J6" s="58"/>
      <c r="K6" s="59"/>
      <c r="L6" s="60"/>
      <c r="M6" s="61"/>
      <c r="N6" s="62"/>
      <c r="O6" s="48"/>
      <c r="P6" s="48"/>
      <c r="Q6" s="63"/>
      <c r="R6" s="48"/>
      <c r="S6" s="48"/>
      <c r="T6" s="48"/>
      <c r="U6" s="48"/>
      <c r="V6" s="48"/>
      <c r="W6" s="63">
        <v>159.22724897232027</v>
      </c>
      <c r="X6" s="64">
        <v>4712</v>
      </c>
      <c r="Y6" s="65">
        <f>SUM(Y5+X6)</f>
        <v>17712</v>
      </c>
      <c r="Z6" s="51"/>
    </row>
    <row r="7" spans="1:26" s="12" customFormat="1" ht="31.5" customHeight="1">
      <c r="A7" s="66" t="s">
        <v>47</v>
      </c>
      <c r="B7" s="67" t="s">
        <v>48</v>
      </c>
      <c r="C7" s="54" t="s">
        <v>49</v>
      </c>
      <c r="D7" s="38" t="s">
        <v>50</v>
      </c>
      <c r="E7" s="38" t="s">
        <v>51</v>
      </c>
      <c r="F7" s="55">
        <v>7853</v>
      </c>
      <c r="G7" s="40">
        <f t="shared" si="0"/>
        <v>7853</v>
      </c>
      <c r="H7" s="56"/>
      <c r="I7" s="57"/>
      <c r="J7" s="58"/>
      <c r="K7" s="59"/>
      <c r="L7" s="60"/>
      <c r="M7" s="61"/>
      <c r="N7" s="62"/>
      <c r="O7" s="48"/>
      <c r="P7" s="48"/>
      <c r="Q7" s="63"/>
      <c r="R7" s="48"/>
      <c r="S7" s="48"/>
      <c r="T7" s="48"/>
      <c r="U7" s="48"/>
      <c r="V7" s="48"/>
      <c r="W7" s="63">
        <v>156.77669349050598</v>
      </c>
      <c r="X7" s="64">
        <v>5863</v>
      </c>
      <c r="Y7" s="65">
        <f>SUM(Y6+X7)</f>
        <v>23575</v>
      </c>
      <c r="Z7" s="51"/>
    </row>
    <row r="8" spans="1:26" s="12" customFormat="1" ht="31.5" customHeight="1">
      <c r="A8" s="52" t="s">
        <v>52</v>
      </c>
      <c r="B8" s="53" t="s">
        <v>53</v>
      </c>
      <c r="C8" s="54" t="s">
        <v>54</v>
      </c>
      <c r="D8" s="38" t="s">
        <v>55</v>
      </c>
      <c r="E8" s="38" t="s">
        <v>56</v>
      </c>
      <c r="F8" s="55">
        <v>7200</v>
      </c>
      <c r="G8" s="40">
        <f t="shared" si="0"/>
        <v>7200</v>
      </c>
      <c r="H8" s="56"/>
      <c r="I8" s="57"/>
      <c r="J8" s="58"/>
      <c r="K8" s="59"/>
      <c r="L8" s="60"/>
      <c r="M8" s="61"/>
      <c r="N8" s="62"/>
      <c r="O8" s="48"/>
      <c r="P8" s="48"/>
      <c r="Q8" s="63"/>
      <c r="R8" s="48"/>
      <c r="S8" s="48"/>
      <c r="T8" s="48"/>
      <c r="U8" s="48"/>
      <c r="V8" s="48"/>
      <c r="W8" s="63">
        <v>145.6052687267174</v>
      </c>
      <c r="X8" s="64">
        <v>14977</v>
      </c>
      <c r="Y8" s="65">
        <f aca="true" t="shared" si="1" ref="Y8:Y50">SUM(X8+Y7)</f>
        <v>38552</v>
      </c>
      <c r="Z8" s="51"/>
    </row>
    <row r="9" spans="1:26" s="12" customFormat="1" ht="31.5" customHeight="1">
      <c r="A9" s="66" t="s">
        <v>57</v>
      </c>
      <c r="B9" s="67" t="s">
        <v>58</v>
      </c>
      <c r="C9" s="54" t="s">
        <v>59</v>
      </c>
      <c r="D9" s="38" t="s">
        <v>45</v>
      </c>
      <c r="E9" s="38" t="s">
        <v>60</v>
      </c>
      <c r="F9" s="55">
        <v>12500</v>
      </c>
      <c r="G9" s="40">
        <f t="shared" si="0"/>
        <v>12500</v>
      </c>
      <c r="H9" s="56"/>
      <c r="I9" s="57"/>
      <c r="J9" s="58"/>
      <c r="K9" s="59"/>
      <c r="L9" s="60"/>
      <c r="M9" s="61"/>
      <c r="N9" s="62"/>
      <c r="O9" s="48"/>
      <c r="P9" s="48"/>
      <c r="Q9" s="63"/>
      <c r="R9" s="48"/>
      <c r="S9" s="48"/>
      <c r="T9" s="48"/>
      <c r="U9" s="48"/>
      <c r="V9" s="48"/>
      <c r="W9" s="63">
        <v>142.54046722292856</v>
      </c>
      <c r="X9" s="64">
        <v>3445</v>
      </c>
      <c r="Y9" s="65">
        <f t="shared" si="1"/>
        <v>41997</v>
      </c>
      <c r="Z9" s="51"/>
    </row>
    <row r="10" spans="1:26" s="12" customFormat="1" ht="31.5" customHeight="1">
      <c r="A10" s="52" t="s">
        <v>61</v>
      </c>
      <c r="B10" s="53" t="s">
        <v>62</v>
      </c>
      <c r="C10" s="54" t="s">
        <v>49</v>
      </c>
      <c r="D10" s="38" t="s">
        <v>63</v>
      </c>
      <c r="E10" s="38" t="s">
        <v>64</v>
      </c>
      <c r="F10" s="55">
        <v>9863</v>
      </c>
      <c r="G10" s="40">
        <f t="shared" si="0"/>
        <v>9863</v>
      </c>
      <c r="H10" s="56"/>
      <c r="I10" s="57"/>
      <c r="J10" s="58"/>
      <c r="K10" s="59"/>
      <c r="L10" s="60"/>
      <c r="M10" s="61"/>
      <c r="N10" s="62"/>
      <c r="O10" s="48"/>
      <c r="P10" s="48"/>
      <c r="Q10" s="63"/>
      <c r="R10" s="48"/>
      <c r="S10" s="48"/>
      <c r="T10" s="48"/>
      <c r="U10" s="48"/>
      <c r="V10" s="48"/>
      <c r="W10" s="63">
        <v>134.3778013202029</v>
      </c>
      <c r="X10" s="64">
        <v>6390</v>
      </c>
      <c r="Y10" s="65">
        <f t="shared" si="1"/>
        <v>48387</v>
      </c>
      <c r="Z10" s="51"/>
    </row>
    <row r="11" spans="1:26" s="12" customFormat="1" ht="31.5" customHeight="1">
      <c r="A11" s="66" t="s">
        <v>65</v>
      </c>
      <c r="B11" s="53" t="s">
        <v>66</v>
      </c>
      <c r="C11" s="54" t="s">
        <v>67</v>
      </c>
      <c r="D11" s="38" t="s">
        <v>68</v>
      </c>
      <c r="E11" s="38" t="s">
        <v>69</v>
      </c>
      <c r="F11" s="55">
        <v>9890</v>
      </c>
      <c r="G11" s="40">
        <f t="shared" si="0"/>
        <v>9890</v>
      </c>
      <c r="H11" s="56"/>
      <c r="I11" s="57"/>
      <c r="J11" s="58"/>
      <c r="K11" s="59"/>
      <c r="L11" s="60"/>
      <c r="M11" s="61"/>
      <c r="N11" s="62"/>
      <c r="O11" s="48"/>
      <c r="P11" s="48"/>
      <c r="Q11" s="63"/>
      <c r="R11" s="48"/>
      <c r="S11" s="48"/>
      <c r="T11" s="48"/>
      <c r="U11" s="48"/>
      <c r="V11" s="48"/>
      <c r="W11" s="63">
        <v>133.286508612499</v>
      </c>
      <c r="X11" s="64">
        <v>8125</v>
      </c>
      <c r="Y11" s="65">
        <f t="shared" si="1"/>
        <v>56512</v>
      </c>
      <c r="Z11" s="51"/>
    </row>
    <row r="12" spans="1:26" s="12" customFormat="1" ht="31.5" customHeight="1">
      <c r="A12" s="52" t="s">
        <v>70</v>
      </c>
      <c r="B12" s="67" t="s">
        <v>71</v>
      </c>
      <c r="C12" s="54" t="s">
        <v>49</v>
      </c>
      <c r="D12" s="38" t="s">
        <v>72</v>
      </c>
      <c r="E12" s="38" t="s">
        <v>73</v>
      </c>
      <c r="F12" s="55">
        <v>4921</v>
      </c>
      <c r="G12" s="40">
        <f t="shared" si="0"/>
        <v>4921</v>
      </c>
      <c r="H12" s="56"/>
      <c r="I12" s="57"/>
      <c r="J12" s="58"/>
      <c r="K12" s="59"/>
      <c r="L12" s="60"/>
      <c r="M12" s="61"/>
      <c r="N12" s="62"/>
      <c r="O12" s="48"/>
      <c r="P12" s="48"/>
      <c r="Q12" s="63"/>
      <c r="R12" s="48"/>
      <c r="S12" s="48"/>
      <c r="T12" s="48"/>
      <c r="U12" s="48"/>
      <c r="V12" s="48"/>
      <c r="W12" s="63">
        <v>133.0690221214922</v>
      </c>
      <c r="X12" s="64">
        <v>1019</v>
      </c>
      <c r="Y12" s="65">
        <f t="shared" si="1"/>
        <v>57531</v>
      </c>
      <c r="Z12" s="51"/>
    </row>
    <row r="13" spans="1:26" s="12" customFormat="1" ht="31.5" customHeight="1">
      <c r="A13" s="66" t="s">
        <v>74</v>
      </c>
      <c r="B13" s="53" t="s">
        <v>75</v>
      </c>
      <c r="C13" s="54" t="s">
        <v>76</v>
      </c>
      <c r="D13" s="38" t="s">
        <v>68</v>
      </c>
      <c r="E13" s="38" t="s">
        <v>77</v>
      </c>
      <c r="F13" s="55">
        <v>9600</v>
      </c>
      <c r="G13" s="40">
        <f t="shared" si="0"/>
        <v>9600</v>
      </c>
      <c r="H13" s="56"/>
      <c r="I13" s="57"/>
      <c r="J13" s="58"/>
      <c r="K13" s="59"/>
      <c r="L13" s="60"/>
      <c r="M13" s="61"/>
      <c r="N13" s="62"/>
      <c r="O13" s="48"/>
      <c r="P13" s="48"/>
      <c r="Q13" s="63"/>
      <c r="R13" s="48"/>
      <c r="S13" s="48"/>
      <c r="T13" s="48"/>
      <c r="U13" s="48"/>
      <c r="V13" s="48"/>
      <c r="W13" s="63">
        <v>132.36991038980355</v>
      </c>
      <c r="X13" s="64">
        <v>4680</v>
      </c>
      <c r="Y13" s="65">
        <f t="shared" si="1"/>
        <v>62211</v>
      </c>
      <c r="Z13" s="51"/>
    </row>
    <row r="14" spans="1:38" s="12" customFormat="1" ht="31.5" customHeight="1">
      <c r="A14" s="52" t="s">
        <v>78</v>
      </c>
      <c r="B14" s="53" t="s">
        <v>79</v>
      </c>
      <c r="C14" s="54" t="s">
        <v>80</v>
      </c>
      <c r="D14" s="38" t="s">
        <v>81</v>
      </c>
      <c r="E14" s="38" t="s">
        <v>82</v>
      </c>
      <c r="F14" s="55">
        <v>1273</v>
      </c>
      <c r="G14" s="40">
        <f t="shared" si="0"/>
        <v>1273</v>
      </c>
      <c r="H14" s="56"/>
      <c r="I14" s="57"/>
      <c r="J14" s="58"/>
      <c r="K14" s="59"/>
      <c r="L14" s="60"/>
      <c r="M14" s="61"/>
      <c r="N14" s="62"/>
      <c r="O14" s="48"/>
      <c r="P14" s="48"/>
      <c r="Q14" s="63"/>
      <c r="R14" s="48"/>
      <c r="S14" s="48"/>
      <c r="T14" s="48"/>
      <c r="U14" s="48"/>
      <c r="V14" s="48"/>
      <c r="W14" s="63">
        <v>131.8887314600627</v>
      </c>
      <c r="X14" s="64">
        <v>12725</v>
      </c>
      <c r="Y14" s="65">
        <f t="shared" si="1"/>
        <v>74936</v>
      </c>
      <c r="Z14" s="51"/>
      <c r="AL14" s="51"/>
    </row>
    <row r="15" spans="1:26" s="12" customFormat="1" ht="31.5" customHeight="1">
      <c r="A15" s="66" t="s">
        <v>83</v>
      </c>
      <c r="B15" s="53" t="s">
        <v>84</v>
      </c>
      <c r="C15" s="54" t="s">
        <v>85</v>
      </c>
      <c r="D15" s="38" t="s">
        <v>86</v>
      </c>
      <c r="E15" s="38" t="s">
        <v>87</v>
      </c>
      <c r="F15" s="55">
        <v>7139</v>
      </c>
      <c r="G15" s="40">
        <f t="shared" si="0"/>
        <v>7139</v>
      </c>
      <c r="H15" s="56"/>
      <c r="I15" s="57"/>
      <c r="J15" s="58"/>
      <c r="K15" s="59"/>
      <c r="L15" s="60"/>
      <c r="M15" s="61"/>
      <c r="N15" s="62"/>
      <c r="O15" s="48"/>
      <c r="P15" s="48"/>
      <c r="Q15" s="63"/>
      <c r="R15" s="48"/>
      <c r="S15" s="48"/>
      <c r="T15" s="48"/>
      <c r="U15" s="48"/>
      <c r="V15" s="48"/>
      <c r="W15" s="63">
        <v>131.74240482290506</v>
      </c>
      <c r="X15" s="64">
        <v>5396</v>
      </c>
      <c r="Y15" s="65">
        <f t="shared" si="1"/>
        <v>80332</v>
      </c>
      <c r="Z15" s="51"/>
    </row>
    <row r="16" spans="1:26" s="12" customFormat="1" ht="31.5" customHeight="1">
      <c r="A16" s="52" t="s">
        <v>88</v>
      </c>
      <c r="B16" s="53" t="s">
        <v>89</v>
      </c>
      <c r="C16" s="54" t="s">
        <v>54</v>
      </c>
      <c r="D16" s="38" t="s">
        <v>90</v>
      </c>
      <c r="E16" s="38" t="s">
        <v>91</v>
      </c>
      <c r="F16" s="55">
        <v>7708</v>
      </c>
      <c r="G16" s="40">
        <f t="shared" si="0"/>
        <v>7708</v>
      </c>
      <c r="H16" s="56"/>
      <c r="I16" s="57"/>
      <c r="J16" s="58"/>
      <c r="K16" s="59"/>
      <c r="L16" s="60"/>
      <c r="M16" s="61"/>
      <c r="N16" s="62"/>
      <c r="O16" s="48"/>
      <c r="P16" s="48"/>
      <c r="Q16" s="63"/>
      <c r="R16" s="48"/>
      <c r="S16" s="48"/>
      <c r="T16" s="48"/>
      <c r="U16" s="48"/>
      <c r="V16" s="48"/>
      <c r="W16" s="63">
        <v>131.25166073900323</v>
      </c>
      <c r="X16" s="64">
        <v>4997</v>
      </c>
      <c r="Y16" s="65">
        <f t="shared" si="1"/>
        <v>85329</v>
      </c>
      <c r="Z16" s="51"/>
    </row>
    <row r="17" spans="1:38" s="12" customFormat="1" ht="31.5" customHeight="1">
      <c r="A17" s="66" t="s">
        <v>92</v>
      </c>
      <c r="B17" s="67" t="s">
        <v>93</v>
      </c>
      <c r="C17" s="54" t="s">
        <v>80</v>
      </c>
      <c r="D17" s="38" t="s">
        <v>94</v>
      </c>
      <c r="E17" s="38" t="s">
        <v>95</v>
      </c>
      <c r="F17" s="55">
        <v>18178</v>
      </c>
      <c r="G17" s="40">
        <f t="shared" si="0"/>
        <v>18178</v>
      </c>
      <c r="H17" s="56"/>
      <c r="I17" s="57"/>
      <c r="J17" s="58"/>
      <c r="K17" s="59"/>
      <c r="L17" s="60"/>
      <c r="M17" s="61"/>
      <c r="N17" s="62"/>
      <c r="O17" s="48"/>
      <c r="P17" s="48"/>
      <c r="Q17" s="63"/>
      <c r="R17" s="48"/>
      <c r="S17" s="48"/>
      <c r="T17" s="48"/>
      <c r="U17" s="48"/>
      <c r="V17" s="48"/>
      <c r="W17" s="63">
        <v>131.1113253038753</v>
      </c>
      <c r="X17" s="64">
        <v>17900</v>
      </c>
      <c r="Y17" s="65">
        <f t="shared" si="1"/>
        <v>103229</v>
      </c>
      <c r="Z17" s="51"/>
      <c r="AL17" s="51"/>
    </row>
    <row r="18" spans="1:26" s="12" customFormat="1" ht="31.5" customHeight="1">
      <c r="A18" s="52" t="s">
        <v>96</v>
      </c>
      <c r="B18" s="53" t="s">
        <v>97</v>
      </c>
      <c r="C18" s="54" t="s">
        <v>98</v>
      </c>
      <c r="D18" s="38" t="s">
        <v>99</v>
      </c>
      <c r="E18" s="38" t="s">
        <v>95</v>
      </c>
      <c r="F18" s="55">
        <v>25570</v>
      </c>
      <c r="G18" s="40">
        <f t="shared" si="0"/>
        <v>25570</v>
      </c>
      <c r="H18" s="56"/>
      <c r="I18" s="57"/>
      <c r="J18" s="58"/>
      <c r="K18" s="59"/>
      <c r="L18" s="60"/>
      <c r="M18" s="61"/>
      <c r="N18" s="62"/>
      <c r="O18" s="48"/>
      <c r="P18" s="48"/>
      <c r="Q18" s="63"/>
      <c r="R18" s="48"/>
      <c r="S18" s="48"/>
      <c r="T18" s="48"/>
      <c r="U18" s="48"/>
      <c r="V18" s="48"/>
      <c r="W18" s="63">
        <v>131.04048891049345</v>
      </c>
      <c r="X18" s="64">
        <v>21259</v>
      </c>
      <c r="Y18" s="65">
        <f t="shared" si="1"/>
        <v>124488</v>
      </c>
      <c r="Z18" s="51"/>
    </row>
    <row r="19" spans="1:26" s="12" customFormat="1" ht="31.5" customHeight="1" thickBot="1">
      <c r="A19" s="68" t="s">
        <v>100</v>
      </c>
      <c r="B19" s="69" t="s">
        <v>101</v>
      </c>
      <c r="C19" s="70" t="s">
        <v>102</v>
      </c>
      <c r="D19" s="71" t="s">
        <v>103</v>
      </c>
      <c r="E19" s="71" t="s">
        <v>104</v>
      </c>
      <c r="F19" s="72">
        <v>7541</v>
      </c>
      <c r="G19" s="73">
        <f t="shared" si="0"/>
        <v>7541</v>
      </c>
      <c r="H19" s="74"/>
      <c r="I19" s="75"/>
      <c r="J19" s="76"/>
      <c r="K19" s="77"/>
      <c r="L19" s="78"/>
      <c r="M19" s="79"/>
      <c r="N19" s="80"/>
      <c r="O19" s="81"/>
      <c r="P19" s="81"/>
      <c r="Q19" s="81"/>
      <c r="R19" s="81"/>
      <c r="S19" s="81"/>
      <c r="T19" s="81"/>
      <c r="U19" s="81"/>
      <c r="V19" s="81"/>
      <c r="W19" s="82">
        <v>128.60751116881585</v>
      </c>
      <c r="X19" s="83">
        <v>1792</v>
      </c>
      <c r="Y19" s="65">
        <f t="shared" si="1"/>
        <v>126280</v>
      </c>
      <c r="Z19" s="51"/>
    </row>
    <row r="20" spans="1:28" s="13" customFormat="1" ht="29.25" customHeight="1" thickBot="1">
      <c r="A20" s="191" t="s">
        <v>105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3"/>
      <c r="X20" s="84">
        <f>SUM(X5:X19)</f>
        <v>126280</v>
      </c>
      <c r="Y20" s="85"/>
      <c r="Z20" s="86"/>
      <c r="AB20" s="87">
        <v>127262</v>
      </c>
    </row>
    <row r="21" spans="1:28" s="13" customFormat="1" ht="15.75" hidden="1">
      <c r="A21" s="88"/>
      <c r="B21" s="89"/>
      <c r="C21" s="90"/>
      <c r="D21" s="91"/>
      <c r="E21" s="91"/>
      <c r="F21" s="92"/>
      <c r="G21" s="92"/>
      <c r="H21" s="92"/>
      <c r="I21" s="93"/>
      <c r="J21" s="92"/>
      <c r="K21" s="94"/>
      <c r="L21" s="95"/>
      <c r="M21" s="95"/>
      <c r="N21" s="96"/>
      <c r="O21" s="96"/>
      <c r="P21" s="96"/>
      <c r="Q21" s="97"/>
      <c r="R21" s="97"/>
      <c r="S21" s="97"/>
      <c r="T21" s="97"/>
      <c r="U21" s="96"/>
      <c r="V21" s="96"/>
      <c r="W21" s="96"/>
      <c r="X21" s="98"/>
      <c r="Y21" s="85"/>
      <c r="Z21" s="86"/>
      <c r="AB21" s="87"/>
    </row>
    <row r="22" spans="1:26" s="12" customFormat="1" ht="15.75" hidden="1">
      <c r="A22" s="99" t="s">
        <v>106</v>
      </c>
      <c r="B22" s="100" t="s">
        <v>107</v>
      </c>
      <c r="C22" s="101" t="s">
        <v>108</v>
      </c>
      <c r="D22" s="102"/>
      <c r="E22" s="102"/>
      <c r="F22" s="103"/>
      <c r="G22" s="104"/>
      <c r="H22" s="105"/>
      <c r="I22" s="106"/>
      <c r="J22" s="107"/>
      <c r="K22" s="108"/>
      <c r="L22" s="109"/>
      <c r="M22" s="110"/>
      <c r="N22" s="111"/>
      <c r="O22" s="112"/>
      <c r="P22" s="112"/>
      <c r="Q22" s="63"/>
      <c r="R22" s="48"/>
      <c r="S22" s="48"/>
      <c r="T22" s="48"/>
      <c r="U22" s="112"/>
      <c r="V22" s="112"/>
      <c r="W22" s="113"/>
      <c r="X22" s="114"/>
      <c r="Y22" s="115" t="e">
        <f>SUM(X22+#REF!)</f>
        <v>#REF!</v>
      </c>
      <c r="Z22" s="51"/>
    </row>
    <row r="23" spans="1:27" s="12" customFormat="1" ht="15.75" hidden="1">
      <c r="A23" s="99" t="s">
        <v>109</v>
      </c>
      <c r="B23" s="100" t="s">
        <v>110</v>
      </c>
      <c r="C23" s="101" t="s">
        <v>111</v>
      </c>
      <c r="D23" s="102"/>
      <c r="E23" s="116"/>
      <c r="F23" s="103"/>
      <c r="G23" s="104"/>
      <c r="H23" s="105"/>
      <c r="I23" s="106"/>
      <c r="J23" s="107"/>
      <c r="K23" s="108"/>
      <c r="L23" s="109"/>
      <c r="M23" s="110"/>
      <c r="N23" s="111"/>
      <c r="O23" s="112"/>
      <c r="P23" s="112"/>
      <c r="Q23" s="63"/>
      <c r="R23" s="48"/>
      <c r="S23" s="48"/>
      <c r="T23" s="48"/>
      <c r="U23" s="112"/>
      <c r="V23" s="112"/>
      <c r="W23" s="113"/>
      <c r="X23" s="114"/>
      <c r="Y23" s="117" t="e">
        <f>SUM(X23+Y27)</f>
        <v>#REF!</v>
      </c>
      <c r="Z23" s="51"/>
      <c r="AA23" s="118"/>
    </row>
    <row r="24" spans="1:28" s="13" customFormat="1" ht="15.75" hidden="1">
      <c r="A24" s="88"/>
      <c r="B24" s="89"/>
      <c r="C24" s="90"/>
      <c r="D24" s="91"/>
      <c r="E24" s="91"/>
      <c r="F24" s="92"/>
      <c r="G24" s="92"/>
      <c r="H24" s="92"/>
      <c r="I24" s="93"/>
      <c r="J24" s="92"/>
      <c r="K24" s="94"/>
      <c r="L24" s="95"/>
      <c r="M24" s="95"/>
      <c r="N24" s="96"/>
      <c r="O24" s="96"/>
      <c r="P24" s="96"/>
      <c r="Q24" s="97"/>
      <c r="R24" s="97"/>
      <c r="S24" s="97"/>
      <c r="T24" s="97"/>
      <c r="U24" s="96"/>
      <c r="V24" s="96"/>
      <c r="W24" s="96"/>
      <c r="X24" s="98"/>
      <c r="Y24" s="85"/>
      <c r="Z24" s="86"/>
      <c r="AB24" s="87"/>
    </row>
    <row r="25" spans="1:28" s="13" customFormat="1" ht="15.75" hidden="1">
      <c r="A25" s="88"/>
      <c r="B25" s="89"/>
      <c r="C25" s="90"/>
      <c r="D25" s="91"/>
      <c r="E25" s="91"/>
      <c r="F25" s="92"/>
      <c r="G25" s="92"/>
      <c r="H25" s="92"/>
      <c r="I25" s="93"/>
      <c r="J25" s="92"/>
      <c r="K25" s="94"/>
      <c r="L25" s="95"/>
      <c r="M25" s="95"/>
      <c r="N25" s="96"/>
      <c r="O25" s="96"/>
      <c r="P25" s="96"/>
      <c r="Q25" s="97"/>
      <c r="R25" s="97"/>
      <c r="S25" s="97"/>
      <c r="T25" s="97"/>
      <c r="U25" s="96"/>
      <c r="V25" s="96"/>
      <c r="W25" s="96"/>
      <c r="X25" s="98"/>
      <c r="Y25" s="85"/>
      <c r="Z25" s="86"/>
      <c r="AB25" s="87"/>
    </row>
    <row r="26" spans="1:28" s="13" customFormat="1" ht="15.75" hidden="1">
      <c r="A26" s="88"/>
      <c r="B26" s="89"/>
      <c r="C26" s="90"/>
      <c r="D26" s="91"/>
      <c r="E26" s="91"/>
      <c r="F26" s="92"/>
      <c r="G26" s="92"/>
      <c r="H26" s="92"/>
      <c r="I26" s="93"/>
      <c r="J26" s="92"/>
      <c r="K26" s="94"/>
      <c r="L26" s="95"/>
      <c r="M26" s="95"/>
      <c r="N26" s="96"/>
      <c r="O26" s="96"/>
      <c r="P26" s="96"/>
      <c r="Q26" s="97"/>
      <c r="R26" s="97"/>
      <c r="S26" s="97"/>
      <c r="T26" s="97"/>
      <c r="U26" s="96"/>
      <c r="V26" s="96"/>
      <c r="W26" s="96"/>
      <c r="X26" s="98"/>
      <c r="Y26" s="85"/>
      <c r="Z26" s="86"/>
      <c r="AB26" s="87"/>
    </row>
    <row r="27" spans="1:38" s="12" customFormat="1" ht="31.5" customHeight="1" hidden="1">
      <c r="A27" s="66" t="s">
        <v>112</v>
      </c>
      <c r="B27" s="53" t="s">
        <v>106</v>
      </c>
      <c r="C27" s="54" t="s">
        <v>113</v>
      </c>
      <c r="D27" s="119"/>
      <c r="E27" s="119"/>
      <c r="F27" s="55"/>
      <c r="G27" s="40"/>
      <c r="H27" s="56"/>
      <c r="I27" s="57"/>
      <c r="J27" s="58"/>
      <c r="K27" s="59"/>
      <c r="L27" s="60"/>
      <c r="M27" s="61"/>
      <c r="N27" s="62"/>
      <c r="O27" s="48"/>
      <c r="P27" s="48"/>
      <c r="Q27" s="63"/>
      <c r="R27" s="48"/>
      <c r="S27" s="48"/>
      <c r="T27" s="48"/>
      <c r="U27" s="48"/>
      <c r="V27" s="48"/>
      <c r="W27" s="63"/>
      <c r="X27" s="120"/>
      <c r="Y27" s="65" t="e">
        <f>SUM(X27+#REF!)</f>
        <v>#REF!</v>
      </c>
      <c r="Z27" s="51"/>
      <c r="AA27" s="118"/>
      <c r="AC27" s="118"/>
      <c r="AL27" s="51"/>
    </row>
    <row r="28" spans="1:28" s="12" customFormat="1" ht="31.5" customHeight="1" hidden="1">
      <c r="A28" s="121" t="s">
        <v>114</v>
      </c>
      <c r="B28" s="122" t="s">
        <v>115</v>
      </c>
      <c r="C28" s="123" t="s">
        <v>108</v>
      </c>
      <c r="D28" s="124"/>
      <c r="E28" s="124"/>
      <c r="F28" s="125"/>
      <c r="G28" s="126"/>
      <c r="H28" s="127"/>
      <c r="I28" s="128"/>
      <c r="J28" s="127"/>
      <c r="K28" s="129"/>
      <c r="L28" s="130"/>
      <c r="M28" s="131"/>
      <c r="N28" s="132"/>
      <c r="O28" s="133"/>
      <c r="P28" s="133"/>
      <c r="Q28" s="134"/>
      <c r="R28" s="133"/>
      <c r="S28" s="133"/>
      <c r="T28" s="133"/>
      <c r="U28" s="133"/>
      <c r="V28" s="133"/>
      <c r="W28" s="135"/>
      <c r="X28" s="136"/>
      <c r="Y28" s="137" t="e">
        <f>SUM(X28+Y27)</f>
        <v>#REF!</v>
      </c>
      <c r="Z28" s="51"/>
      <c r="AB28" s="118"/>
    </row>
    <row r="29" spans="1:28" s="13" customFormat="1" ht="15.75" hidden="1">
      <c r="A29" s="88"/>
      <c r="B29" s="89"/>
      <c r="C29" s="90"/>
      <c r="D29" s="91"/>
      <c r="E29" s="91"/>
      <c r="F29" s="92"/>
      <c r="G29" s="92"/>
      <c r="H29" s="92"/>
      <c r="I29" s="93"/>
      <c r="J29" s="92"/>
      <c r="K29" s="94"/>
      <c r="L29" s="95"/>
      <c r="M29" s="95"/>
      <c r="N29" s="96"/>
      <c r="O29" s="96"/>
      <c r="P29" s="96"/>
      <c r="Q29" s="97"/>
      <c r="R29" s="97"/>
      <c r="S29" s="97"/>
      <c r="T29" s="97"/>
      <c r="U29" s="96"/>
      <c r="V29" s="96"/>
      <c r="W29" s="96"/>
      <c r="X29" s="98"/>
      <c r="Y29" s="85"/>
      <c r="Z29" s="86"/>
      <c r="AB29" s="87"/>
    </row>
    <row r="30" spans="1:38" s="12" customFormat="1" ht="15.75" hidden="1">
      <c r="A30" s="138" t="s">
        <v>62</v>
      </c>
      <c r="B30" s="139" t="s">
        <v>116</v>
      </c>
      <c r="C30" s="140" t="s">
        <v>80</v>
      </c>
      <c r="D30" s="102"/>
      <c r="E30" s="102"/>
      <c r="F30" s="103"/>
      <c r="G30" s="104"/>
      <c r="H30" s="107"/>
      <c r="I30" s="141"/>
      <c r="J30" s="107"/>
      <c r="K30" s="142"/>
      <c r="L30" s="109"/>
      <c r="M30" s="109"/>
      <c r="N30" s="143"/>
      <c r="O30" s="113"/>
      <c r="P30" s="113"/>
      <c r="Q30" s="63"/>
      <c r="R30" s="63"/>
      <c r="S30" s="63"/>
      <c r="T30" s="63"/>
      <c r="U30" s="113"/>
      <c r="V30" s="113"/>
      <c r="W30" s="113"/>
      <c r="X30" s="144"/>
      <c r="Y30" s="145" t="e">
        <f>SUM(X30+Y28)</f>
        <v>#REF!</v>
      </c>
      <c r="Z30" s="51"/>
      <c r="AB30" s="118"/>
      <c r="AL30" s="51"/>
    </row>
    <row r="31" spans="1:27" s="12" customFormat="1" ht="15.75" hidden="1">
      <c r="A31" s="52" t="s">
        <v>48</v>
      </c>
      <c r="B31" s="139" t="s">
        <v>117</v>
      </c>
      <c r="C31" s="140" t="s">
        <v>118</v>
      </c>
      <c r="D31" s="102"/>
      <c r="E31" s="102"/>
      <c r="F31" s="103"/>
      <c r="G31" s="104"/>
      <c r="H31" s="105"/>
      <c r="I31" s="106"/>
      <c r="J31" s="107"/>
      <c r="K31" s="108"/>
      <c r="L31" s="109"/>
      <c r="M31" s="110"/>
      <c r="N31" s="111"/>
      <c r="O31" s="112"/>
      <c r="P31" s="112"/>
      <c r="Q31" s="63"/>
      <c r="R31" s="48"/>
      <c r="S31" s="48"/>
      <c r="T31" s="48"/>
      <c r="U31" s="112"/>
      <c r="V31" s="112"/>
      <c r="W31" s="113"/>
      <c r="X31" s="144"/>
      <c r="Y31" s="145" t="e">
        <f t="shared" si="1"/>
        <v>#REF!</v>
      </c>
      <c r="Z31" s="51"/>
      <c r="AA31" s="118"/>
    </row>
    <row r="32" spans="1:26" s="12" customFormat="1" ht="15.75" hidden="1">
      <c r="A32" s="138" t="s">
        <v>71</v>
      </c>
      <c r="B32" s="139" t="s">
        <v>109</v>
      </c>
      <c r="C32" s="140" t="s">
        <v>119</v>
      </c>
      <c r="D32" s="102"/>
      <c r="E32" s="102"/>
      <c r="F32" s="103"/>
      <c r="G32" s="104"/>
      <c r="H32" s="105"/>
      <c r="I32" s="106"/>
      <c r="J32" s="107"/>
      <c r="K32" s="108"/>
      <c r="L32" s="109"/>
      <c r="M32" s="110"/>
      <c r="N32" s="111"/>
      <c r="O32" s="112"/>
      <c r="P32" s="112"/>
      <c r="Q32" s="63"/>
      <c r="R32" s="48"/>
      <c r="S32" s="48"/>
      <c r="T32" s="48"/>
      <c r="U32" s="112"/>
      <c r="V32" s="112"/>
      <c r="W32" s="113"/>
      <c r="X32" s="144"/>
      <c r="Y32" s="145" t="e">
        <f t="shared" si="1"/>
        <v>#REF!</v>
      </c>
      <c r="Z32" s="51"/>
    </row>
    <row r="33" spans="1:26" s="12" customFormat="1" ht="15.75" hidden="1">
      <c r="A33" s="52" t="s">
        <v>38</v>
      </c>
      <c r="B33" s="146" t="s">
        <v>120</v>
      </c>
      <c r="C33" s="140" t="s">
        <v>121</v>
      </c>
      <c r="D33" s="102"/>
      <c r="E33" s="102"/>
      <c r="F33" s="103"/>
      <c r="G33" s="104"/>
      <c r="H33" s="105"/>
      <c r="I33" s="106"/>
      <c r="J33" s="107"/>
      <c r="K33" s="108"/>
      <c r="L33" s="109"/>
      <c r="M33" s="110"/>
      <c r="N33" s="111"/>
      <c r="O33" s="112"/>
      <c r="P33" s="112"/>
      <c r="Q33" s="63"/>
      <c r="R33" s="48"/>
      <c r="S33" s="48"/>
      <c r="T33" s="48"/>
      <c r="U33" s="112"/>
      <c r="V33" s="112"/>
      <c r="W33" s="113"/>
      <c r="X33" s="144"/>
      <c r="Y33" s="145" t="e">
        <f t="shared" si="1"/>
        <v>#REF!</v>
      </c>
      <c r="Z33" s="51"/>
    </row>
    <row r="34" spans="1:26" s="12" customFormat="1" ht="15.75" hidden="1">
      <c r="A34" s="138" t="s">
        <v>58</v>
      </c>
      <c r="B34" s="139" t="s">
        <v>122</v>
      </c>
      <c r="C34" s="140" t="s">
        <v>123</v>
      </c>
      <c r="D34" s="102"/>
      <c r="E34" s="102"/>
      <c r="F34" s="103"/>
      <c r="G34" s="104"/>
      <c r="H34" s="105"/>
      <c r="I34" s="106"/>
      <c r="J34" s="107"/>
      <c r="K34" s="108"/>
      <c r="L34" s="109"/>
      <c r="M34" s="110"/>
      <c r="N34" s="111"/>
      <c r="O34" s="112"/>
      <c r="P34" s="112"/>
      <c r="Q34" s="63"/>
      <c r="R34" s="48"/>
      <c r="S34" s="48"/>
      <c r="T34" s="48"/>
      <c r="U34" s="112"/>
      <c r="V34" s="112"/>
      <c r="W34" s="113"/>
      <c r="X34" s="144"/>
      <c r="Y34" s="145" t="e">
        <f t="shared" si="1"/>
        <v>#REF!</v>
      </c>
      <c r="Z34" s="51"/>
    </row>
    <row r="35" spans="1:38" s="12" customFormat="1" ht="15.75" hidden="1">
      <c r="A35" s="52" t="s">
        <v>124</v>
      </c>
      <c r="B35" s="146" t="s">
        <v>125</v>
      </c>
      <c r="C35" s="140" t="s">
        <v>126</v>
      </c>
      <c r="D35" s="102"/>
      <c r="E35" s="102"/>
      <c r="F35" s="103"/>
      <c r="G35" s="104"/>
      <c r="H35" s="105"/>
      <c r="I35" s="106"/>
      <c r="J35" s="107"/>
      <c r="K35" s="108"/>
      <c r="L35" s="109"/>
      <c r="M35" s="110"/>
      <c r="N35" s="111"/>
      <c r="O35" s="112"/>
      <c r="P35" s="112"/>
      <c r="Q35" s="63"/>
      <c r="R35" s="48"/>
      <c r="S35" s="48"/>
      <c r="T35" s="48"/>
      <c r="U35" s="112"/>
      <c r="V35" s="112"/>
      <c r="W35" s="113"/>
      <c r="X35" s="144"/>
      <c r="Y35" s="145" t="e">
        <f t="shared" si="1"/>
        <v>#REF!</v>
      </c>
      <c r="Z35" s="51"/>
      <c r="AL35" s="51"/>
    </row>
    <row r="36" spans="1:26" s="12" customFormat="1" ht="15.75" hidden="1">
      <c r="A36" s="138" t="s">
        <v>127</v>
      </c>
      <c r="B36" s="139" t="s">
        <v>57</v>
      </c>
      <c r="C36" s="140" t="s">
        <v>128</v>
      </c>
      <c r="D36" s="102"/>
      <c r="E36" s="102"/>
      <c r="F36" s="103"/>
      <c r="G36" s="104"/>
      <c r="H36" s="105"/>
      <c r="I36" s="106"/>
      <c r="J36" s="107"/>
      <c r="K36" s="108"/>
      <c r="L36" s="109"/>
      <c r="M36" s="110"/>
      <c r="N36" s="111"/>
      <c r="O36" s="112"/>
      <c r="P36" s="112"/>
      <c r="Q36" s="63"/>
      <c r="R36" s="48"/>
      <c r="S36" s="48"/>
      <c r="T36" s="48"/>
      <c r="U36" s="112"/>
      <c r="V36" s="112"/>
      <c r="W36" s="113"/>
      <c r="X36" s="144"/>
      <c r="Y36" s="145" t="e">
        <f t="shared" si="1"/>
        <v>#REF!</v>
      </c>
      <c r="Z36" s="51"/>
    </row>
    <row r="37" spans="1:38" s="12" customFormat="1" ht="15.75" hidden="1">
      <c r="A37" s="52" t="s">
        <v>117</v>
      </c>
      <c r="B37" s="139" t="s">
        <v>74</v>
      </c>
      <c r="C37" s="140" t="s">
        <v>129</v>
      </c>
      <c r="D37" s="102"/>
      <c r="E37" s="102"/>
      <c r="F37" s="103"/>
      <c r="G37" s="104"/>
      <c r="H37" s="105"/>
      <c r="I37" s="106"/>
      <c r="J37" s="107"/>
      <c r="K37" s="108"/>
      <c r="L37" s="109"/>
      <c r="M37" s="110"/>
      <c r="N37" s="111"/>
      <c r="O37" s="112"/>
      <c r="P37" s="112"/>
      <c r="Q37" s="63"/>
      <c r="R37" s="48"/>
      <c r="S37" s="48"/>
      <c r="T37" s="48"/>
      <c r="U37" s="112"/>
      <c r="V37" s="112"/>
      <c r="W37" s="113"/>
      <c r="X37" s="144"/>
      <c r="Y37" s="145" t="e">
        <f t="shared" si="1"/>
        <v>#REF!</v>
      </c>
      <c r="Z37" s="51"/>
      <c r="AL37" s="51"/>
    </row>
    <row r="38" spans="1:38" s="12" customFormat="1" ht="15.75" hidden="1">
      <c r="A38" s="138" t="s">
        <v>130</v>
      </c>
      <c r="B38" s="146" t="s">
        <v>100</v>
      </c>
      <c r="C38" s="140" t="s">
        <v>131</v>
      </c>
      <c r="D38" s="102"/>
      <c r="E38" s="102"/>
      <c r="F38" s="103"/>
      <c r="G38" s="104"/>
      <c r="H38" s="105"/>
      <c r="I38" s="106"/>
      <c r="J38" s="107"/>
      <c r="K38" s="108"/>
      <c r="L38" s="109"/>
      <c r="M38" s="110"/>
      <c r="N38" s="111"/>
      <c r="O38" s="112"/>
      <c r="P38" s="112"/>
      <c r="Q38" s="63"/>
      <c r="R38" s="48"/>
      <c r="S38" s="48"/>
      <c r="T38" s="48"/>
      <c r="U38" s="112"/>
      <c r="V38" s="112"/>
      <c r="W38" s="113"/>
      <c r="X38" s="144"/>
      <c r="Y38" s="145" t="e">
        <f t="shared" si="1"/>
        <v>#REF!</v>
      </c>
      <c r="Z38" s="51"/>
      <c r="AL38" s="51"/>
    </row>
    <row r="39" spans="1:26" s="12" customFormat="1" ht="15.75" hidden="1">
      <c r="A39" s="52" t="s">
        <v>132</v>
      </c>
      <c r="B39" s="139" t="s">
        <v>130</v>
      </c>
      <c r="C39" s="140" t="s">
        <v>133</v>
      </c>
      <c r="D39" s="102"/>
      <c r="E39" s="102"/>
      <c r="F39" s="103"/>
      <c r="G39" s="104"/>
      <c r="H39" s="105"/>
      <c r="I39" s="106"/>
      <c r="J39" s="107"/>
      <c r="K39" s="108"/>
      <c r="L39" s="109"/>
      <c r="M39" s="110"/>
      <c r="N39" s="111"/>
      <c r="O39" s="112"/>
      <c r="P39" s="112"/>
      <c r="Q39" s="63"/>
      <c r="R39" s="48"/>
      <c r="S39" s="48"/>
      <c r="T39" s="48"/>
      <c r="U39" s="112"/>
      <c r="V39" s="112"/>
      <c r="W39" s="113"/>
      <c r="X39" s="144"/>
      <c r="Y39" s="145" t="e">
        <f t="shared" si="1"/>
        <v>#REF!</v>
      </c>
      <c r="Z39" s="51"/>
    </row>
    <row r="40" spans="1:38" s="12" customFormat="1" ht="15.75" hidden="1">
      <c r="A40" s="138" t="s">
        <v>134</v>
      </c>
      <c r="B40" s="139" t="s">
        <v>88</v>
      </c>
      <c r="C40" s="140" t="s">
        <v>131</v>
      </c>
      <c r="D40" s="102"/>
      <c r="E40" s="102"/>
      <c r="F40" s="103"/>
      <c r="G40" s="104"/>
      <c r="H40" s="105"/>
      <c r="I40" s="106"/>
      <c r="J40" s="107"/>
      <c r="K40" s="108"/>
      <c r="L40" s="109"/>
      <c r="M40" s="110"/>
      <c r="N40" s="111"/>
      <c r="O40" s="112"/>
      <c r="P40" s="112"/>
      <c r="Q40" s="63"/>
      <c r="R40" s="48"/>
      <c r="S40" s="48"/>
      <c r="T40" s="48"/>
      <c r="U40" s="112"/>
      <c r="V40" s="112"/>
      <c r="W40" s="113"/>
      <c r="X40" s="144"/>
      <c r="Y40" s="145" t="e">
        <f t="shared" si="1"/>
        <v>#REF!</v>
      </c>
      <c r="Z40" s="51"/>
      <c r="AL40" s="51"/>
    </row>
    <row r="41" spans="1:38" s="12" customFormat="1" ht="15.75" hidden="1">
      <c r="A41" s="52" t="s">
        <v>107</v>
      </c>
      <c r="B41" s="146" t="s">
        <v>61</v>
      </c>
      <c r="C41" s="140" t="s">
        <v>128</v>
      </c>
      <c r="D41" s="102"/>
      <c r="E41" s="116"/>
      <c r="F41" s="103"/>
      <c r="G41" s="104"/>
      <c r="H41" s="105"/>
      <c r="I41" s="106"/>
      <c r="J41" s="107"/>
      <c r="K41" s="108"/>
      <c r="L41" s="109"/>
      <c r="M41" s="110"/>
      <c r="N41" s="111"/>
      <c r="O41" s="112"/>
      <c r="P41" s="112"/>
      <c r="Q41" s="63"/>
      <c r="R41" s="48"/>
      <c r="S41" s="48"/>
      <c r="T41" s="48"/>
      <c r="U41" s="112"/>
      <c r="V41" s="112"/>
      <c r="W41" s="113"/>
      <c r="X41" s="144"/>
      <c r="Y41" s="145" t="e">
        <f t="shared" si="1"/>
        <v>#REF!</v>
      </c>
      <c r="Z41" s="51"/>
      <c r="AL41" s="51"/>
    </row>
    <row r="42" spans="1:38" s="12" customFormat="1" ht="15.75" hidden="1">
      <c r="A42" s="138" t="s">
        <v>115</v>
      </c>
      <c r="B42" s="139" t="s">
        <v>65</v>
      </c>
      <c r="C42" s="140" t="s">
        <v>128</v>
      </c>
      <c r="D42" s="102"/>
      <c r="E42" s="116"/>
      <c r="F42" s="103"/>
      <c r="G42" s="104"/>
      <c r="H42" s="105"/>
      <c r="I42" s="106"/>
      <c r="J42" s="107"/>
      <c r="K42" s="108"/>
      <c r="L42" s="109"/>
      <c r="M42" s="110"/>
      <c r="N42" s="111"/>
      <c r="O42" s="112"/>
      <c r="P42" s="112"/>
      <c r="Q42" s="63"/>
      <c r="R42" s="48"/>
      <c r="S42" s="48"/>
      <c r="T42" s="48"/>
      <c r="U42" s="112"/>
      <c r="V42" s="112"/>
      <c r="W42" s="113"/>
      <c r="X42" s="144"/>
      <c r="Y42" s="145" t="e">
        <f t="shared" si="1"/>
        <v>#REF!</v>
      </c>
      <c r="Z42" s="51"/>
      <c r="AL42" s="51"/>
    </row>
    <row r="43" spans="1:38" s="12" customFormat="1" ht="15.75" hidden="1">
      <c r="A43" s="52" t="s">
        <v>135</v>
      </c>
      <c r="B43" s="139" t="s">
        <v>70</v>
      </c>
      <c r="C43" s="140" t="s">
        <v>128</v>
      </c>
      <c r="D43" s="102"/>
      <c r="E43" s="116"/>
      <c r="F43" s="103"/>
      <c r="G43" s="104"/>
      <c r="H43" s="105"/>
      <c r="I43" s="106"/>
      <c r="J43" s="107"/>
      <c r="K43" s="108"/>
      <c r="L43" s="109"/>
      <c r="M43" s="110"/>
      <c r="N43" s="111"/>
      <c r="O43" s="112"/>
      <c r="P43" s="112"/>
      <c r="Q43" s="63"/>
      <c r="R43" s="48"/>
      <c r="S43" s="48"/>
      <c r="T43" s="48"/>
      <c r="U43" s="112"/>
      <c r="V43" s="112"/>
      <c r="W43" s="113"/>
      <c r="X43" s="144"/>
      <c r="Y43" s="145" t="e">
        <f t="shared" si="1"/>
        <v>#REF!</v>
      </c>
      <c r="Z43" s="51"/>
      <c r="AL43" s="51"/>
    </row>
    <row r="44" spans="1:38" s="12" customFormat="1" ht="15.75" hidden="1">
      <c r="A44" s="138" t="s">
        <v>120</v>
      </c>
      <c r="B44" s="139" t="s">
        <v>78</v>
      </c>
      <c r="C44" s="140" t="s">
        <v>131</v>
      </c>
      <c r="D44" s="102"/>
      <c r="E44" s="102"/>
      <c r="F44" s="103"/>
      <c r="G44" s="104"/>
      <c r="H44" s="105"/>
      <c r="I44" s="106"/>
      <c r="J44" s="107"/>
      <c r="K44" s="108"/>
      <c r="L44" s="109"/>
      <c r="M44" s="110"/>
      <c r="N44" s="111"/>
      <c r="O44" s="112"/>
      <c r="P44" s="112"/>
      <c r="Q44" s="63"/>
      <c r="R44" s="48"/>
      <c r="S44" s="48"/>
      <c r="T44" s="48"/>
      <c r="U44" s="112"/>
      <c r="V44" s="112"/>
      <c r="W44" s="113"/>
      <c r="X44" s="144"/>
      <c r="Y44" s="145" t="e">
        <f t="shared" si="1"/>
        <v>#REF!</v>
      </c>
      <c r="Z44" s="51"/>
      <c r="AL44" s="51"/>
    </row>
    <row r="45" spans="1:26" s="12" customFormat="1" ht="15.75" hidden="1">
      <c r="A45" s="52" t="s">
        <v>122</v>
      </c>
      <c r="B45" s="139" t="s">
        <v>47</v>
      </c>
      <c r="C45" s="140" t="s">
        <v>136</v>
      </c>
      <c r="D45" s="102"/>
      <c r="E45" s="102"/>
      <c r="F45" s="103"/>
      <c r="G45" s="104"/>
      <c r="H45" s="105"/>
      <c r="I45" s="106"/>
      <c r="J45" s="107"/>
      <c r="K45" s="108"/>
      <c r="L45" s="109"/>
      <c r="M45" s="110"/>
      <c r="N45" s="111"/>
      <c r="O45" s="112"/>
      <c r="P45" s="112"/>
      <c r="Q45" s="63"/>
      <c r="R45" s="48"/>
      <c r="S45" s="48"/>
      <c r="T45" s="48"/>
      <c r="U45" s="112"/>
      <c r="V45" s="112"/>
      <c r="W45" s="113"/>
      <c r="X45" s="144"/>
      <c r="Y45" s="145" t="e">
        <f t="shared" si="1"/>
        <v>#REF!</v>
      </c>
      <c r="Z45" s="51"/>
    </row>
    <row r="46" spans="1:26" s="12" customFormat="1" ht="15.75" hidden="1">
      <c r="A46" s="138" t="s">
        <v>101</v>
      </c>
      <c r="B46" s="139" t="s">
        <v>137</v>
      </c>
      <c r="C46" s="140" t="s">
        <v>138</v>
      </c>
      <c r="D46" s="102"/>
      <c r="E46" s="102"/>
      <c r="F46" s="103"/>
      <c r="G46" s="104"/>
      <c r="H46" s="105"/>
      <c r="I46" s="106"/>
      <c r="J46" s="107"/>
      <c r="K46" s="108"/>
      <c r="L46" s="109"/>
      <c r="M46" s="110"/>
      <c r="N46" s="111"/>
      <c r="O46" s="112"/>
      <c r="P46" s="112"/>
      <c r="Q46" s="63"/>
      <c r="R46" s="48"/>
      <c r="S46" s="48"/>
      <c r="T46" s="48"/>
      <c r="U46" s="112"/>
      <c r="V46" s="112"/>
      <c r="W46" s="113"/>
      <c r="X46" s="144"/>
      <c r="Y46" s="145" t="e">
        <f t="shared" si="1"/>
        <v>#REF!</v>
      </c>
      <c r="Z46" s="51"/>
    </row>
    <row r="47" spans="1:38" s="12" customFormat="1" ht="15.75" hidden="1">
      <c r="A47" s="52" t="s">
        <v>75</v>
      </c>
      <c r="B47" s="139" t="s">
        <v>83</v>
      </c>
      <c r="C47" s="140" t="s">
        <v>131</v>
      </c>
      <c r="D47" s="102"/>
      <c r="E47" s="102"/>
      <c r="F47" s="103"/>
      <c r="G47" s="104"/>
      <c r="H47" s="105"/>
      <c r="I47" s="106"/>
      <c r="J47" s="107"/>
      <c r="K47" s="108"/>
      <c r="L47" s="109"/>
      <c r="M47" s="110"/>
      <c r="N47" s="111"/>
      <c r="O47" s="112"/>
      <c r="P47" s="112"/>
      <c r="Q47" s="63"/>
      <c r="R47" s="48"/>
      <c r="S47" s="48"/>
      <c r="T47" s="48"/>
      <c r="U47" s="112"/>
      <c r="V47" s="112"/>
      <c r="W47" s="113"/>
      <c r="X47" s="144"/>
      <c r="Y47" s="145" t="e">
        <f t="shared" si="1"/>
        <v>#REF!</v>
      </c>
      <c r="Z47" s="51"/>
      <c r="AL47" s="51"/>
    </row>
    <row r="48" spans="1:26" s="12" customFormat="1" ht="15.75" hidden="1">
      <c r="A48" s="138" t="s">
        <v>110</v>
      </c>
      <c r="B48" s="139" t="s">
        <v>139</v>
      </c>
      <c r="C48" s="140" t="s">
        <v>119</v>
      </c>
      <c r="D48" s="102"/>
      <c r="E48" s="102"/>
      <c r="F48" s="103"/>
      <c r="G48" s="104"/>
      <c r="H48" s="105"/>
      <c r="I48" s="106"/>
      <c r="J48" s="107"/>
      <c r="K48" s="108"/>
      <c r="L48" s="109"/>
      <c r="M48" s="110"/>
      <c r="N48" s="111"/>
      <c r="O48" s="112"/>
      <c r="P48" s="112"/>
      <c r="Q48" s="63"/>
      <c r="R48" s="48"/>
      <c r="S48" s="48"/>
      <c r="T48" s="48"/>
      <c r="U48" s="112"/>
      <c r="V48" s="112"/>
      <c r="W48" s="113"/>
      <c r="X48" s="144"/>
      <c r="Y48" s="145" t="e">
        <f t="shared" si="1"/>
        <v>#REF!</v>
      </c>
      <c r="Z48" s="51"/>
    </row>
    <row r="49" spans="1:38" s="12" customFormat="1" ht="15.75" hidden="1">
      <c r="A49" s="52" t="s">
        <v>66</v>
      </c>
      <c r="B49" s="139" t="s">
        <v>96</v>
      </c>
      <c r="C49" s="140" t="s">
        <v>131</v>
      </c>
      <c r="D49" s="102"/>
      <c r="E49" s="102"/>
      <c r="F49" s="103"/>
      <c r="G49" s="104"/>
      <c r="H49" s="105"/>
      <c r="I49" s="106"/>
      <c r="J49" s="107"/>
      <c r="K49" s="108"/>
      <c r="L49" s="109"/>
      <c r="M49" s="110"/>
      <c r="N49" s="111"/>
      <c r="O49" s="112"/>
      <c r="P49" s="112"/>
      <c r="Q49" s="63"/>
      <c r="R49" s="48"/>
      <c r="S49" s="48"/>
      <c r="T49" s="48"/>
      <c r="U49" s="112"/>
      <c r="V49" s="112"/>
      <c r="W49" s="113"/>
      <c r="X49" s="144"/>
      <c r="Y49" s="145" t="e">
        <f t="shared" si="1"/>
        <v>#REF!</v>
      </c>
      <c r="Z49" s="51"/>
      <c r="AL49" s="51"/>
    </row>
    <row r="50" spans="1:26" s="12" customFormat="1" ht="16.5" hidden="1" thickBot="1">
      <c r="A50" s="147" t="s">
        <v>97</v>
      </c>
      <c r="B50" s="148" t="s">
        <v>140</v>
      </c>
      <c r="C50" s="149" t="s">
        <v>141</v>
      </c>
      <c r="D50" s="150"/>
      <c r="E50" s="102"/>
      <c r="F50" s="103"/>
      <c r="G50" s="104"/>
      <c r="H50" s="105"/>
      <c r="I50" s="106"/>
      <c r="J50" s="107"/>
      <c r="K50" s="108"/>
      <c r="L50" s="109"/>
      <c r="M50" s="110"/>
      <c r="N50" s="151"/>
      <c r="O50" s="152"/>
      <c r="P50" s="152"/>
      <c r="Q50" s="82"/>
      <c r="R50" s="81"/>
      <c r="S50" s="81"/>
      <c r="T50" s="81"/>
      <c r="U50" s="152"/>
      <c r="V50" s="152"/>
      <c r="W50" s="153"/>
      <c r="X50" s="154"/>
      <c r="Y50" s="145" t="e">
        <f t="shared" si="1"/>
        <v>#REF!</v>
      </c>
      <c r="Z50" s="51"/>
    </row>
    <row r="51" spans="1:25" ht="16.5" hidden="1" thickBot="1">
      <c r="A51" s="155"/>
      <c r="B51" s="156"/>
      <c r="C51" s="157"/>
      <c r="D51" s="158"/>
      <c r="E51" s="159"/>
      <c r="F51" s="160"/>
      <c r="G51" s="160"/>
      <c r="H51" s="160"/>
      <c r="I51" s="161"/>
      <c r="J51" s="162"/>
      <c r="K51" s="161"/>
      <c r="L51" s="163"/>
      <c r="M51" s="164"/>
      <c r="N51" s="165"/>
      <c r="O51" s="166"/>
      <c r="P51" s="167"/>
      <c r="Q51" s="167"/>
      <c r="R51" s="167"/>
      <c r="S51" s="167"/>
      <c r="T51" s="167"/>
      <c r="U51" s="167"/>
      <c r="V51" s="167"/>
      <c r="W51" s="168"/>
      <c r="X51" s="169"/>
      <c r="Y51" s="170"/>
    </row>
    <row r="52" spans="1:27" s="12" customFormat="1" ht="15.75" hidden="1">
      <c r="A52" s="171"/>
      <c r="B52" s="89"/>
      <c r="C52" s="90"/>
      <c r="D52" s="91"/>
      <c r="E52" s="172"/>
      <c r="F52" s="92"/>
      <c r="G52" s="92"/>
      <c r="H52" s="92"/>
      <c r="I52" s="93"/>
      <c r="J52" s="92"/>
      <c r="K52" s="94"/>
      <c r="L52" s="95"/>
      <c r="M52" s="95"/>
      <c r="N52" s="96"/>
      <c r="O52" s="96"/>
      <c r="P52" s="96"/>
      <c r="Q52" s="97"/>
      <c r="R52" s="97"/>
      <c r="S52" s="97"/>
      <c r="T52" s="97"/>
      <c r="U52" s="96"/>
      <c r="V52" s="96"/>
      <c r="W52" s="96"/>
      <c r="X52" s="98"/>
      <c r="Y52" s="85"/>
      <c r="Z52" s="51"/>
      <c r="AA52" s="118"/>
    </row>
    <row r="53" spans="1:27" s="12" customFormat="1" ht="15.75" hidden="1">
      <c r="A53" s="171"/>
      <c r="B53" s="89"/>
      <c r="C53" s="90"/>
      <c r="D53" s="91"/>
      <c r="E53" s="172"/>
      <c r="F53" s="92"/>
      <c r="G53" s="92"/>
      <c r="H53" s="92"/>
      <c r="I53" s="93"/>
      <c r="J53" s="92"/>
      <c r="K53" s="94"/>
      <c r="L53" s="95"/>
      <c r="M53" s="95"/>
      <c r="N53" s="96"/>
      <c r="O53" s="96"/>
      <c r="P53" s="96"/>
      <c r="Q53" s="97"/>
      <c r="R53" s="97"/>
      <c r="S53" s="97"/>
      <c r="T53" s="97"/>
      <c r="U53" s="96"/>
      <c r="V53" s="96"/>
      <c r="W53" s="96"/>
      <c r="X53" s="98"/>
      <c r="Y53" s="85"/>
      <c r="Z53" s="51"/>
      <c r="AA53" s="118"/>
    </row>
    <row r="54" ht="18.75" hidden="1">
      <c r="B54" s="173" t="s">
        <v>142</v>
      </c>
    </row>
    <row r="55" spans="1:26" s="12" customFormat="1" ht="15.75" hidden="1">
      <c r="A55" s="174">
        <v>0</v>
      </c>
      <c r="B55" s="139" t="s">
        <v>42</v>
      </c>
      <c r="C55" s="140" t="s">
        <v>136</v>
      </c>
      <c r="D55" s="102"/>
      <c r="E55" s="102"/>
      <c r="F55" s="107"/>
      <c r="G55" s="107"/>
      <c r="H55" s="107"/>
      <c r="I55" s="141"/>
      <c r="J55" s="107"/>
      <c r="K55" s="142"/>
      <c r="L55" s="175"/>
      <c r="M55" s="175"/>
      <c r="N55" s="113"/>
      <c r="O55" s="113"/>
      <c r="P55" s="113"/>
      <c r="Q55" s="63"/>
      <c r="R55" s="113"/>
      <c r="S55" s="113"/>
      <c r="T55" s="113"/>
      <c r="U55" s="113"/>
      <c r="V55" s="113"/>
      <c r="W55" s="113"/>
      <c r="X55" s="176"/>
      <c r="Y55" s="118"/>
      <c r="Z55" s="51"/>
    </row>
    <row r="56" spans="1:26" s="12" customFormat="1" ht="15.75" hidden="1">
      <c r="A56" s="177">
        <v>0</v>
      </c>
      <c r="B56" s="146" t="s">
        <v>52</v>
      </c>
      <c r="C56" s="140" t="s">
        <v>128</v>
      </c>
      <c r="D56" s="102"/>
      <c r="E56" s="102"/>
      <c r="F56" s="103"/>
      <c r="G56" s="104"/>
      <c r="H56" s="105"/>
      <c r="I56" s="106"/>
      <c r="J56" s="107"/>
      <c r="K56" s="59"/>
      <c r="L56" s="178"/>
      <c r="M56" s="110"/>
      <c r="N56" s="111"/>
      <c r="O56" s="112"/>
      <c r="P56" s="112"/>
      <c r="Q56" s="48"/>
      <c r="R56" s="112"/>
      <c r="S56" s="112"/>
      <c r="T56" s="112"/>
      <c r="U56" s="112"/>
      <c r="V56" s="112"/>
      <c r="W56" s="112"/>
      <c r="X56" s="176"/>
      <c r="Y56" s="118"/>
      <c r="Z56" s="51"/>
    </row>
    <row r="57" spans="1:26" s="12" customFormat="1" ht="15.75" hidden="1">
      <c r="A57" s="177">
        <v>0</v>
      </c>
      <c r="B57" s="139" t="s">
        <v>112</v>
      </c>
      <c r="C57" s="140" t="s">
        <v>143</v>
      </c>
      <c r="D57" s="102"/>
      <c r="E57" s="102"/>
      <c r="F57" s="103"/>
      <c r="G57" s="104"/>
      <c r="H57" s="105"/>
      <c r="I57" s="106"/>
      <c r="J57" s="107"/>
      <c r="K57" s="108"/>
      <c r="L57" s="109"/>
      <c r="M57" s="110"/>
      <c r="N57" s="111"/>
      <c r="O57" s="112"/>
      <c r="P57" s="112"/>
      <c r="Q57" s="48"/>
      <c r="R57" s="112"/>
      <c r="S57" s="112"/>
      <c r="T57" s="112"/>
      <c r="U57" s="112"/>
      <c r="V57" s="112"/>
      <c r="W57" s="112"/>
      <c r="X57" s="176"/>
      <c r="Y57" s="118"/>
      <c r="Z57" s="51"/>
    </row>
    <row r="58" spans="1:26" s="12" customFormat="1" ht="15.75" hidden="1">
      <c r="A58" s="177">
        <v>0</v>
      </c>
      <c r="B58" s="146" t="s">
        <v>114</v>
      </c>
      <c r="C58" s="140" t="s">
        <v>143</v>
      </c>
      <c r="D58" s="102"/>
      <c r="E58" s="102"/>
      <c r="F58" s="103"/>
      <c r="G58" s="104"/>
      <c r="H58" s="105"/>
      <c r="I58" s="106"/>
      <c r="J58" s="107"/>
      <c r="K58" s="108"/>
      <c r="L58" s="109"/>
      <c r="M58" s="110"/>
      <c r="N58" s="111"/>
      <c r="O58" s="112"/>
      <c r="P58" s="112"/>
      <c r="Q58" s="48"/>
      <c r="R58" s="112"/>
      <c r="S58" s="112"/>
      <c r="T58" s="112"/>
      <c r="U58" s="112"/>
      <c r="V58" s="112"/>
      <c r="W58" s="112"/>
      <c r="X58" s="176"/>
      <c r="Y58" s="118"/>
      <c r="Z58" s="51"/>
    </row>
    <row r="59" spans="1:26" s="12" customFormat="1" ht="15.75" hidden="1">
      <c r="A59" s="177">
        <v>0</v>
      </c>
      <c r="B59" s="146" t="s">
        <v>127</v>
      </c>
      <c r="C59" s="140" t="s">
        <v>118</v>
      </c>
      <c r="D59" s="102"/>
      <c r="E59" s="102"/>
      <c r="F59" s="103"/>
      <c r="G59" s="104"/>
      <c r="H59" s="105"/>
      <c r="I59" s="106"/>
      <c r="J59" s="107"/>
      <c r="K59" s="108"/>
      <c r="L59" s="109"/>
      <c r="M59" s="110"/>
      <c r="N59" s="111"/>
      <c r="O59" s="112"/>
      <c r="P59" s="112"/>
      <c r="Q59" s="48"/>
      <c r="R59" s="112"/>
      <c r="S59" s="112"/>
      <c r="T59" s="112"/>
      <c r="U59" s="112"/>
      <c r="V59" s="112"/>
      <c r="W59" s="112"/>
      <c r="X59" s="176"/>
      <c r="Y59" s="118"/>
      <c r="Z59" s="51"/>
    </row>
    <row r="60" spans="1:26" s="12" customFormat="1" ht="15.75" hidden="1">
      <c r="A60" s="177">
        <v>0</v>
      </c>
      <c r="B60" s="139" t="s">
        <v>134</v>
      </c>
      <c r="C60" s="140" t="s">
        <v>144</v>
      </c>
      <c r="D60" s="102"/>
      <c r="E60" s="102"/>
      <c r="F60" s="103"/>
      <c r="G60" s="104"/>
      <c r="H60" s="105"/>
      <c r="I60" s="106"/>
      <c r="J60" s="107"/>
      <c r="K60" s="108"/>
      <c r="L60" s="109"/>
      <c r="M60" s="110"/>
      <c r="N60" s="111"/>
      <c r="O60" s="112"/>
      <c r="P60" s="112"/>
      <c r="Q60" s="48"/>
      <c r="R60" s="112"/>
      <c r="S60" s="112"/>
      <c r="T60" s="112"/>
      <c r="U60" s="112"/>
      <c r="V60" s="112"/>
      <c r="W60" s="112"/>
      <c r="X60" s="176"/>
      <c r="Y60" s="118"/>
      <c r="Z60" s="51"/>
    </row>
    <row r="61" spans="1:26" s="12" customFormat="1" ht="15.75" hidden="1">
      <c r="A61" s="177">
        <v>0</v>
      </c>
      <c r="B61" s="139" t="s">
        <v>145</v>
      </c>
      <c r="C61" s="140" t="s">
        <v>146</v>
      </c>
      <c r="D61" s="102"/>
      <c r="E61" s="102"/>
      <c r="F61" s="103"/>
      <c r="G61" s="104"/>
      <c r="H61" s="105"/>
      <c r="I61" s="106"/>
      <c r="J61" s="107"/>
      <c r="K61" s="108"/>
      <c r="L61" s="109"/>
      <c r="M61" s="110"/>
      <c r="N61" s="111"/>
      <c r="O61" s="112"/>
      <c r="P61" s="112"/>
      <c r="Q61" s="48"/>
      <c r="R61" s="112"/>
      <c r="S61" s="112"/>
      <c r="T61" s="112"/>
      <c r="U61" s="112"/>
      <c r="V61" s="112"/>
      <c r="W61" s="112"/>
      <c r="X61" s="176"/>
      <c r="Y61" s="118"/>
      <c r="Z61" s="51"/>
    </row>
    <row r="62" spans="1:26" s="12" customFormat="1" ht="15.75" hidden="1">
      <c r="A62" s="177">
        <v>0</v>
      </c>
      <c r="B62" s="139" t="s">
        <v>147</v>
      </c>
      <c r="C62" s="140" t="s">
        <v>146</v>
      </c>
      <c r="D62" s="102"/>
      <c r="E62" s="102"/>
      <c r="F62" s="103"/>
      <c r="G62" s="104"/>
      <c r="H62" s="105"/>
      <c r="I62" s="106"/>
      <c r="J62" s="107"/>
      <c r="K62" s="108"/>
      <c r="L62" s="109"/>
      <c r="M62" s="110"/>
      <c r="N62" s="111"/>
      <c r="O62" s="112"/>
      <c r="P62" s="112"/>
      <c r="Q62" s="48"/>
      <c r="R62" s="112"/>
      <c r="S62" s="112"/>
      <c r="T62" s="112"/>
      <c r="U62" s="112"/>
      <c r="V62" s="112"/>
      <c r="W62" s="112"/>
      <c r="X62" s="176"/>
      <c r="Y62" s="118"/>
      <c r="Z62" s="51"/>
    </row>
    <row r="63" spans="1:26" s="12" customFormat="1" ht="15.75" hidden="1">
      <c r="A63" s="177">
        <v>0</v>
      </c>
      <c r="B63" s="139" t="s">
        <v>148</v>
      </c>
      <c r="C63" s="140" t="s">
        <v>138</v>
      </c>
      <c r="D63" s="102"/>
      <c r="E63" s="102"/>
      <c r="F63" s="103"/>
      <c r="G63" s="104"/>
      <c r="H63" s="105"/>
      <c r="I63" s="106"/>
      <c r="J63" s="107"/>
      <c r="K63" s="108"/>
      <c r="L63" s="109"/>
      <c r="M63" s="110"/>
      <c r="N63" s="111"/>
      <c r="O63" s="112"/>
      <c r="P63" s="112"/>
      <c r="Q63" s="48"/>
      <c r="R63" s="112"/>
      <c r="S63" s="112"/>
      <c r="T63" s="112"/>
      <c r="U63" s="112"/>
      <c r="V63" s="112"/>
      <c r="W63" s="112"/>
      <c r="X63" s="176"/>
      <c r="Y63" s="118"/>
      <c r="Z63" s="51"/>
    </row>
    <row r="64" ht="15.75" hidden="1"/>
    <row r="65" ht="15.75" hidden="1"/>
    <row r="66" spans="1:38" s="12" customFormat="1" ht="15.75" hidden="1">
      <c r="A66" s="171"/>
      <c r="B66" s="179" t="s">
        <v>92</v>
      </c>
      <c r="C66" s="140" t="s">
        <v>131</v>
      </c>
      <c r="D66" s="102"/>
      <c r="E66" s="102"/>
      <c r="F66" s="92"/>
      <c r="G66" s="92"/>
      <c r="H66" s="92"/>
      <c r="I66" s="93"/>
      <c r="J66" s="92"/>
      <c r="K66" s="94"/>
      <c r="L66" s="95"/>
      <c r="M66" s="95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180"/>
      <c r="Y66" s="87"/>
      <c r="Z66" s="86"/>
      <c r="AA66" s="13"/>
      <c r="AB66" s="13"/>
      <c r="AC66" s="13"/>
      <c r="AD66" s="13"/>
      <c r="AE66" s="13"/>
      <c r="AF66" s="13"/>
      <c r="AL66" s="51"/>
    </row>
    <row r="67" ht="15.75" hidden="1"/>
    <row r="68" spans="5:6" ht="15.75" hidden="1">
      <c r="E68" s="102"/>
      <c r="F68" s="181"/>
    </row>
    <row r="69" spans="5:6" ht="15.75" hidden="1">
      <c r="E69" s="102"/>
      <c r="F69" s="181"/>
    </row>
    <row r="70" spans="5:6" ht="15.75" hidden="1">
      <c r="E70" s="102"/>
      <c r="F70" s="181"/>
    </row>
    <row r="71" spans="2:10" ht="15.75" hidden="1">
      <c r="B71" s="1"/>
      <c r="C71" s="1"/>
      <c r="E71" s="102"/>
      <c r="F71" s="181"/>
      <c r="G71" s="1"/>
      <c r="H71" s="1"/>
      <c r="J71" s="1"/>
    </row>
    <row r="72" spans="2:10" ht="15.75" hidden="1">
      <c r="B72" s="1"/>
      <c r="C72" s="1"/>
      <c r="E72" s="102"/>
      <c r="F72" s="181"/>
      <c r="G72" s="1"/>
      <c r="H72" s="1"/>
      <c r="J72" s="1"/>
    </row>
    <row r="73" spans="2:10" ht="15.75" hidden="1">
      <c r="B73" s="1"/>
      <c r="C73" s="1"/>
      <c r="E73" s="102"/>
      <c r="F73" s="181"/>
      <c r="G73" s="1"/>
      <c r="H73" s="1"/>
      <c r="J73" s="1"/>
    </row>
    <row r="74" spans="2:10" ht="15.75" hidden="1">
      <c r="B74" s="1"/>
      <c r="C74" s="1"/>
      <c r="E74" s="102"/>
      <c r="F74" s="181"/>
      <c r="G74" s="1"/>
      <c r="H74" s="1"/>
      <c r="J74" s="1"/>
    </row>
    <row r="75" spans="2:25" ht="15.75" hidden="1">
      <c r="B75" s="1"/>
      <c r="C75" s="1"/>
      <c r="E75" s="102"/>
      <c r="F75" s="181"/>
      <c r="G75" s="1"/>
      <c r="H75" s="1"/>
      <c r="J75" s="1"/>
      <c r="X75" s="182"/>
      <c r="Y75" s="1"/>
    </row>
    <row r="76" spans="2:25" ht="15.75" hidden="1">
      <c r="B76" s="1"/>
      <c r="C76" s="1"/>
      <c r="E76" s="116"/>
      <c r="F76" s="181"/>
      <c r="G76" s="172"/>
      <c r="H76" s="1"/>
      <c r="J76" s="1"/>
      <c r="X76" s="182"/>
      <c r="Y76" s="1"/>
    </row>
    <row r="77" spans="2:25" ht="15.75" hidden="1">
      <c r="B77" s="1"/>
      <c r="C77" s="1"/>
      <c r="E77" s="116"/>
      <c r="F77" s="181"/>
      <c r="G77" s="1"/>
      <c r="H77" s="1"/>
      <c r="J77" s="1"/>
      <c r="X77" s="182"/>
      <c r="Y77" s="1"/>
    </row>
    <row r="78" ht="15.75" hidden="1"/>
  </sheetData>
  <sheetProtection/>
  <mergeCells count="10">
    <mergeCell ref="Y2:Y4"/>
    <mergeCell ref="M3:M4"/>
    <mergeCell ref="Q3:T3"/>
    <mergeCell ref="A20:W20"/>
    <mergeCell ref="A2:A4"/>
    <mergeCell ref="D2:E2"/>
    <mergeCell ref="H2:I2"/>
    <mergeCell ref="N2:V2"/>
    <mergeCell ref="W2:W4"/>
    <mergeCell ref="X2:X4"/>
  </mergeCells>
  <printOptions/>
  <pageMargins left="0.7086614173228347" right="0.7086614173228347" top="1.7322834645669292" bottom="0.7480314960629921" header="0.7086614173228347" footer="0.31496062992125984"/>
  <pageSetup horizontalDpi="600" verticalDpi="600" orientation="portrait" paperSize="9" scale="83" r:id="rId1"/>
  <headerFooter>
    <oddHeader>&amp;C&amp;"-,Félkövér"2014. ÉVI ENERGIA-RACIONALIZÁLÁSI PÁLYÁZAT
VÉGEREDMÉNYE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Handula Mária</dc:creator>
  <cp:keywords/>
  <dc:description/>
  <cp:lastModifiedBy>Veisz Péter</cp:lastModifiedBy>
  <cp:lastPrinted>2014-03-11T14:41:02Z</cp:lastPrinted>
  <dcterms:created xsi:type="dcterms:W3CDTF">2014-03-06T12:37:57Z</dcterms:created>
  <dcterms:modified xsi:type="dcterms:W3CDTF">2014-03-11T14:59:39Z</dcterms:modified>
  <cp:category/>
  <cp:version/>
  <cp:contentType/>
  <cp:contentStatus/>
</cp:coreProperties>
</file>