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<sst xmlns="http://schemas.openxmlformats.org/spreadsheetml/2006/main" count="42" uniqueCount="39">
  <si>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KIVITEL</t>
  </si>
  <si>
    <t>Változás</t>
  </si>
  <si>
    <t>BEHOZATAL</t>
  </si>
  <si>
    <t>EGYENLEG</t>
  </si>
  <si>
    <t>ORSZÁG</t>
  </si>
  <si>
    <t>M.e.: MEUR</t>
  </si>
  <si>
    <t xml:space="preserve">Index </t>
  </si>
  <si>
    <t>kivitelből</t>
  </si>
  <si>
    <t>behozatalból</t>
  </si>
  <si>
    <t>Oroszország</t>
  </si>
  <si>
    <t>Ukrajna</t>
  </si>
  <si>
    <t>Kína</t>
  </si>
  <si>
    <t>Kiemelt országok összesen</t>
  </si>
  <si>
    <t>EU-n kívüli országok összesen</t>
  </si>
  <si>
    <t>Forrás: KSH</t>
  </si>
  <si>
    <t>Egyesült Államok</t>
  </si>
  <si>
    <t>Törökország</t>
  </si>
  <si>
    <t>Horvátország</t>
  </si>
  <si>
    <t>Szerbia</t>
  </si>
  <si>
    <t>Svájc</t>
  </si>
  <si>
    <t>Arab Emírségek</t>
  </si>
  <si>
    <t>Japán</t>
  </si>
  <si>
    <t>Szingapúr</t>
  </si>
  <si>
    <t>Dél-Afrika</t>
  </si>
  <si>
    <t>Izrael</t>
  </si>
  <si>
    <t>India</t>
  </si>
  <si>
    <t>Bosznia-Hercegovina</t>
  </si>
  <si>
    <t>Ausztrália</t>
  </si>
  <si>
    <t>Koreai Köztársaság</t>
  </si>
  <si>
    <t>Mexikó</t>
  </si>
  <si>
    <t>Hongkong</t>
  </si>
  <si>
    <t>Kanada</t>
  </si>
  <si>
    <t>Norvégia</t>
  </si>
  <si>
    <r>
      <t xml:space="preserve">RÉSZESEDÉS </t>
    </r>
    <r>
      <rPr>
        <sz val="10"/>
        <rFont val="Arial CE"/>
        <family val="0"/>
      </rPr>
      <t>az összes 2011. évi</t>
    </r>
  </si>
  <si>
    <t>Szaúd-Arábia</t>
  </si>
  <si>
    <t>Malajzia</t>
  </si>
  <si>
    <t>Thaiföld</t>
  </si>
  <si>
    <t>Brazília</t>
  </si>
  <si>
    <t xml:space="preserve"> Külkereskedelmi forgalmunk a 25 legnagyobb EU-n kívüli exportpiacunkat jelentő országgal,  I-VII. hó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</si>
</sst>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47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0"/>
    </font>
    <font>
      <i/>
      <sz val="10"/>
      <name val="Arial CE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left" inden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indent="1"/>
    </xf>
    <xf numFmtId="165" fontId="9" fillId="0" borderId="19" xfId="0" applyNumberFormat="1" applyFont="1" applyBorder="1" applyAlignment="1">
      <alignment horizontal="right"/>
    </xf>
    <xf numFmtId="165" fontId="9" fillId="0" borderId="20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right"/>
    </xf>
    <xf numFmtId="166" fontId="3" fillId="0" borderId="23" xfId="62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9" fillId="0" borderId="24" xfId="0" applyNumberFormat="1" applyFont="1" applyBorder="1" applyAlignment="1">
      <alignment horizontal="right"/>
    </xf>
    <xf numFmtId="165" fontId="9" fillId="0" borderId="23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6" fontId="6" fillId="0" borderId="20" xfId="62" applyNumberFormat="1" applyFont="1" applyBorder="1" applyAlignment="1">
      <alignment horizontal="right"/>
    </xf>
    <xf numFmtId="165" fontId="6" fillId="0" borderId="26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10" fillId="0" borderId="28" xfId="0" applyNumberFormat="1" applyFont="1" applyBorder="1" applyAlignment="1">
      <alignment horizontal="right"/>
    </xf>
    <xf numFmtId="165" fontId="10" fillId="0" borderId="29" xfId="0" applyNumberFormat="1" applyFont="1" applyBorder="1" applyAlignment="1">
      <alignment horizontal="right"/>
    </xf>
    <xf numFmtId="166" fontId="10" fillId="0" borderId="30" xfId="0" applyNumberFormat="1" applyFont="1" applyBorder="1" applyAlignment="1">
      <alignment/>
    </xf>
    <xf numFmtId="165" fontId="10" fillId="0" borderId="31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165" fontId="10" fillId="0" borderId="34" xfId="0" applyNumberFormat="1" applyFont="1" applyBorder="1" applyAlignment="1">
      <alignment/>
    </xf>
    <xf numFmtId="165" fontId="10" fillId="0" borderId="35" xfId="0" applyNumberFormat="1" applyFont="1" applyBorder="1" applyAlignment="1">
      <alignment/>
    </xf>
    <xf numFmtId="166" fontId="10" fillId="0" borderId="33" xfId="0" applyNumberFormat="1" applyFont="1" applyBorder="1" applyAlignment="1">
      <alignment/>
    </xf>
    <xf numFmtId="165" fontId="10" fillId="0" borderId="36" xfId="0" applyNumberFormat="1" applyFont="1" applyBorder="1" applyAlignment="1">
      <alignment/>
    </xf>
    <xf numFmtId="165" fontId="10" fillId="0" borderId="37" xfId="0" applyNumberFormat="1" applyFont="1" applyBorder="1" applyAlignment="1">
      <alignment/>
    </xf>
    <xf numFmtId="165" fontId="10" fillId="0" borderId="38" xfId="0" applyNumberFormat="1" applyFont="1" applyFill="1" applyBorder="1" applyAlignment="1">
      <alignment/>
    </xf>
    <xf numFmtId="0" fontId="10" fillId="0" borderId="39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10" fillId="0" borderId="47" xfId="0" applyNumberFormat="1" applyFont="1" applyBorder="1" applyAlignment="1">
      <alignment/>
    </xf>
    <xf numFmtId="10" fontId="10" fillId="0" borderId="48" xfId="0" applyNumberFormat="1" applyFont="1" applyBorder="1" applyAlignment="1">
      <alignment/>
    </xf>
    <xf numFmtId="10" fontId="10" fillId="0" borderId="49" xfId="0" applyNumberFormat="1" applyFont="1" applyBorder="1" applyAlignment="1">
      <alignment/>
    </xf>
    <xf numFmtId="10" fontId="10" fillId="0" borderId="50" xfId="0" applyNumberFormat="1" applyFont="1" applyBorder="1" applyAlignment="1">
      <alignment/>
    </xf>
    <xf numFmtId="10" fontId="10" fillId="0" borderId="51" xfId="0" applyNumberFormat="1" applyFont="1" applyBorder="1" applyAlignment="1">
      <alignment/>
    </xf>
    <xf numFmtId="10" fontId="10" fillId="0" borderId="52" xfId="0" applyNumberFormat="1" applyFont="1" applyBorder="1" applyAlignment="1">
      <alignment/>
    </xf>
    <xf numFmtId="10" fontId="8" fillId="0" borderId="19" xfId="0" applyNumberFormat="1" applyFont="1" applyBorder="1" applyAlignment="1">
      <alignment/>
    </xf>
    <xf numFmtId="10" fontId="8" fillId="0" borderId="22" xfId="0" applyNumberFormat="1" applyFont="1" applyBorder="1" applyAlignment="1">
      <alignment/>
    </xf>
    <xf numFmtId="10" fontId="9" fillId="0" borderId="16" xfId="0" applyNumberFormat="1" applyFont="1" applyBorder="1" applyAlignment="1">
      <alignment/>
    </xf>
    <xf numFmtId="10" fontId="9" fillId="0" borderId="17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O33" sqref="O33"/>
    </sheetView>
  </sheetViews>
  <sheetFormatPr defaultColWidth="9.00390625" defaultRowHeight="12.75"/>
  <cols>
    <col min="1" max="1" width="0.12890625" style="1" customWidth="1"/>
    <col min="2" max="2" width="31.125" style="0" customWidth="1"/>
    <col min="3" max="3" width="9.875" style="0" customWidth="1"/>
    <col min="4" max="4" width="12.875" style="0" customWidth="1"/>
    <col min="5" max="5" width="8.125" style="0" customWidth="1"/>
    <col min="6" max="6" width="8.375" style="0" customWidth="1"/>
    <col min="7" max="8" width="9.875" style="0" bestFit="1" customWidth="1"/>
    <col min="9" max="9" width="9.00390625" style="0" customWidth="1"/>
    <col min="10" max="10" width="8.00390625" style="0" customWidth="1"/>
    <col min="11" max="11" width="10.25390625" style="0" customWidth="1"/>
    <col min="12" max="12" width="8.875" style="0" customWidth="1"/>
    <col min="13" max="13" width="9.25390625" style="0" customWidth="1"/>
    <col min="14" max="14" width="11.875" style="0" customWidth="1"/>
  </cols>
  <sheetData>
    <row r="1" spans="2:12" ht="18.75">
      <c r="B1" s="55" t="s">
        <v>38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1" ht="0.75" customHeight="1">
      <c r="B2" s="1"/>
      <c r="C2" s="49"/>
      <c r="D2" s="49"/>
      <c r="E2" s="49"/>
      <c r="F2" s="49"/>
      <c r="G2" s="49"/>
      <c r="H2" s="49"/>
      <c r="I2" s="1"/>
      <c r="J2" s="1"/>
      <c r="K2" s="1"/>
    </row>
    <row r="3" spans="2:12" ht="17.25" customHeight="1" thickBot="1">
      <c r="B3" s="1"/>
      <c r="C3" s="1"/>
      <c r="D3" s="1"/>
      <c r="E3" s="1"/>
      <c r="F3" s="1"/>
      <c r="G3" s="1"/>
      <c r="H3" s="1"/>
      <c r="I3" s="48" t="s">
        <v>5</v>
      </c>
      <c r="J3" s="48"/>
      <c r="K3" s="48"/>
      <c r="L3" s="48"/>
    </row>
    <row r="4" spans="2:14" ht="30.75" customHeight="1" thickBot="1" thickTop="1">
      <c r="B4" s="46" t="s">
        <v>4</v>
      </c>
      <c r="C4" s="52" t="s">
        <v>0</v>
      </c>
      <c r="D4" s="50"/>
      <c r="E4" s="50"/>
      <c r="F4" s="50"/>
      <c r="G4" s="52" t="s">
        <v>2</v>
      </c>
      <c r="H4" s="53"/>
      <c r="I4" s="53"/>
      <c r="J4" s="54"/>
      <c r="K4" s="50" t="s">
        <v>3</v>
      </c>
      <c r="L4" s="51"/>
      <c r="M4" s="44" t="s">
        <v>33</v>
      </c>
      <c r="N4" s="45"/>
    </row>
    <row r="5" spans="2:14" ht="16.5" thickBot="1">
      <c r="B5" s="47"/>
      <c r="C5" s="6">
        <v>2010</v>
      </c>
      <c r="D5" s="6">
        <v>2011</v>
      </c>
      <c r="E5" s="7" t="s">
        <v>6</v>
      </c>
      <c r="F5" s="8" t="s">
        <v>1</v>
      </c>
      <c r="G5" s="9">
        <v>2010</v>
      </c>
      <c r="H5" s="6">
        <v>2011</v>
      </c>
      <c r="I5" s="7" t="s">
        <v>6</v>
      </c>
      <c r="J5" s="10" t="s">
        <v>1</v>
      </c>
      <c r="K5" s="6">
        <v>2011</v>
      </c>
      <c r="L5" s="10" t="s">
        <v>1</v>
      </c>
      <c r="M5" s="11" t="s">
        <v>7</v>
      </c>
      <c r="N5" s="12" t="s">
        <v>8</v>
      </c>
    </row>
    <row r="6" spans="2:14" ht="16.5" thickTop="1">
      <c r="B6" s="42" t="s">
        <v>9</v>
      </c>
      <c r="C6" s="35">
        <v>1362.6876</v>
      </c>
      <c r="D6" s="35">
        <v>1398.1466</v>
      </c>
      <c r="E6" s="32">
        <f aca="true" t="shared" si="0" ref="E6:E32">D6/C6</f>
        <v>1.0260213712959596</v>
      </c>
      <c r="F6" s="33">
        <f aca="true" t="shared" si="1" ref="F6:F32">D6-C6</f>
        <v>35.45900000000006</v>
      </c>
      <c r="G6" s="34">
        <v>2916.1977</v>
      </c>
      <c r="H6" s="35">
        <v>3581.402</v>
      </c>
      <c r="I6" s="32">
        <f aca="true" t="shared" si="2" ref="I6:I32">H6/G6</f>
        <v>1.2281067226683569</v>
      </c>
      <c r="J6" s="36">
        <f aca="true" t="shared" si="3" ref="J6:J32">H6-G6</f>
        <v>665.2042999999999</v>
      </c>
      <c r="K6" s="30">
        <f aca="true" t="shared" si="4" ref="K6:K32">D6-H6</f>
        <v>-2183.2554</v>
      </c>
      <c r="L6" s="31">
        <f aca="true" t="shared" si="5" ref="L6:L32">F6-J6</f>
        <v>-629.7452999999998</v>
      </c>
      <c r="M6" s="56">
        <f>D6/46019.2736</f>
        <v>0.03038176161042229</v>
      </c>
      <c r="N6" s="57">
        <f>H6/41810.4104999999</f>
        <v>0.08565814009408036</v>
      </c>
    </row>
    <row r="7" spans="2:14" ht="15.75">
      <c r="B7" s="43" t="s">
        <v>15</v>
      </c>
      <c r="C7" s="37">
        <v>796.9711</v>
      </c>
      <c r="D7" s="35">
        <v>922.692</v>
      </c>
      <c r="E7" s="38">
        <f>D7/C7</f>
        <v>1.1577483800855515</v>
      </c>
      <c r="F7" s="39">
        <f>D7-C7</f>
        <v>125.72090000000003</v>
      </c>
      <c r="G7" s="34">
        <v>669.4919</v>
      </c>
      <c r="H7" s="35">
        <v>824.6676</v>
      </c>
      <c r="I7" s="38">
        <f>H7/G7</f>
        <v>1.2317812956362877</v>
      </c>
      <c r="J7" s="40">
        <f>H7-G7</f>
        <v>155.1757</v>
      </c>
      <c r="K7" s="30">
        <f>D7-H7</f>
        <v>98.02440000000001</v>
      </c>
      <c r="L7" s="31">
        <f>F7-J7</f>
        <v>-29.454799999999977</v>
      </c>
      <c r="M7" s="58">
        <f aca="true" t="shared" si="6" ref="M7:M32">D7/46019.2736</f>
        <v>0.02005012091281684</v>
      </c>
      <c r="N7" s="59">
        <f>H7/41810.4104999999</f>
        <v>0.019723977596441008</v>
      </c>
    </row>
    <row r="8" spans="2:14" ht="15.75">
      <c r="B8" s="43" t="s">
        <v>10</v>
      </c>
      <c r="C8" s="37">
        <v>747.2189</v>
      </c>
      <c r="D8" s="35">
        <v>909.8209</v>
      </c>
      <c r="E8" s="38">
        <f>D8/C8</f>
        <v>1.2176095920485952</v>
      </c>
      <c r="F8" s="39">
        <f>D8-C8</f>
        <v>162.6020000000001</v>
      </c>
      <c r="G8" s="34">
        <v>320.1141</v>
      </c>
      <c r="H8" s="35">
        <v>496.1856</v>
      </c>
      <c r="I8" s="38">
        <f>H8/G8</f>
        <v>1.5500273183842885</v>
      </c>
      <c r="J8" s="40">
        <f>H8-G8</f>
        <v>176.07150000000001</v>
      </c>
      <c r="K8" s="30">
        <f>D8-H8</f>
        <v>413.63530000000003</v>
      </c>
      <c r="L8" s="31">
        <f>F8-J8</f>
        <v>-13.469499999999925</v>
      </c>
      <c r="M8" s="58">
        <f t="shared" si="6"/>
        <v>0.01977043157847672</v>
      </c>
      <c r="N8" s="59">
        <f aca="true" t="shared" si="7" ref="N8:N32">H8/41810.4104999999</f>
        <v>0.011867513235728723</v>
      </c>
    </row>
    <row r="9" spans="2:14" ht="15.75">
      <c r="B9" s="43" t="s">
        <v>16</v>
      </c>
      <c r="C9" s="37">
        <v>636.6605</v>
      </c>
      <c r="D9" s="35">
        <v>800.7102</v>
      </c>
      <c r="E9" s="38">
        <f t="shared" si="0"/>
        <v>1.25767218164155</v>
      </c>
      <c r="F9" s="39">
        <f t="shared" si="1"/>
        <v>164.04970000000003</v>
      </c>
      <c r="G9" s="34">
        <v>185.5299</v>
      </c>
      <c r="H9" s="35">
        <v>196.8569</v>
      </c>
      <c r="I9" s="38">
        <f t="shared" si="2"/>
        <v>1.06105215385768</v>
      </c>
      <c r="J9" s="40">
        <f t="shared" si="3"/>
        <v>11.326999999999998</v>
      </c>
      <c r="K9" s="30">
        <f t="shared" si="4"/>
        <v>603.8533</v>
      </c>
      <c r="L9" s="31">
        <f t="shared" si="5"/>
        <v>152.72270000000003</v>
      </c>
      <c r="M9" s="58">
        <f t="shared" si="6"/>
        <v>0.01739945325864509</v>
      </c>
      <c r="N9" s="59">
        <f t="shared" si="7"/>
        <v>0.004708322583917238</v>
      </c>
    </row>
    <row r="10" spans="2:14" ht="15.75">
      <c r="B10" s="43" t="s">
        <v>20</v>
      </c>
      <c r="C10" s="37">
        <v>337.2457</v>
      </c>
      <c r="D10" s="35">
        <v>752.3526</v>
      </c>
      <c r="E10" s="38">
        <f t="shared" si="0"/>
        <v>2.2308738109929944</v>
      </c>
      <c r="F10" s="39">
        <f t="shared" si="1"/>
        <v>415.10690000000005</v>
      </c>
      <c r="G10" s="34">
        <v>15.9011</v>
      </c>
      <c r="H10" s="35">
        <v>10.338</v>
      </c>
      <c r="I10" s="38">
        <f t="shared" si="2"/>
        <v>0.6501437007502625</v>
      </c>
      <c r="J10" s="40">
        <f t="shared" si="3"/>
        <v>-5.5631</v>
      </c>
      <c r="K10" s="30">
        <f t="shared" si="4"/>
        <v>742.0146000000001</v>
      </c>
      <c r="L10" s="31">
        <f t="shared" si="5"/>
        <v>420.6700000000001</v>
      </c>
      <c r="M10" s="58">
        <f t="shared" si="6"/>
        <v>0.016348641365777666</v>
      </c>
      <c r="N10" s="59">
        <f t="shared" si="7"/>
        <v>0.00024725899306824605</v>
      </c>
    </row>
    <row r="11" spans="2:14" ht="16.5" customHeight="1">
      <c r="B11" s="43" t="s">
        <v>11</v>
      </c>
      <c r="C11" s="37">
        <v>701.8909</v>
      </c>
      <c r="D11" s="35">
        <v>719.8223</v>
      </c>
      <c r="E11" s="38">
        <f t="shared" si="0"/>
        <v>1.0255472752246824</v>
      </c>
      <c r="F11" s="39">
        <f t="shared" si="1"/>
        <v>17.931400000000053</v>
      </c>
      <c r="G11" s="34">
        <v>2388.3245</v>
      </c>
      <c r="H11" s="35">
        <v>2414.3992</v>
      </c>
      <c r="I11" s="38">
        <f t="shared" si="2"/>
        <v>1.0109175700370698</v>
      </c>
      <c r="J11" s="40">
        <f t="shared" si="3"/>
        <v>26.074699999999666</v>
      </c>
      <c r="K11" s="30">
        <f t="shared" si="4"/>
        <v>-1694.5768999999998</v>
      </c>
      <c r="L11" s="31">
        <f t="shared" si="5"/>
        <v>-8.143299999999613</v>
      </c>
      <c r="M11" s="58">
        <f t="shared" si="6"/>
        <v>0.01564175710935168</v>
      </c>
      <c r="N11" s="59">
        <f t="shared" si="7"/>
        <v>0.05774636438931891</v>
      </c>
    </row>
    <row r="12" spans="2:14" ht="15.75">
      <c r="B12" s="43" t="s">
        <v>18</v>
      </c>
      <c r="C12" s="37">
        <v>470.6644</v>
      </c>
      <c r="D12" s="35">
        <v>546.7543</v>
      </c>
      <c r="E12" s="38">
        <f>D12/C12</f>
        <v>1.16166487204046</v>
      </c>
      <c r="F12" s="39">
        <f>D12-C12</f>
        <v>76.08989999999994</v>
      </c>
      <c r="G12" s="34">
        <v>153.5185</v>
      </c>
      <c r="H12" s="41">
        <v>160.6352</v>
      </c>
      <c r="I12" s="38">
        <f>H12/G12</f>
        <v>1.046357279415836</v>
      </c>
      <c r="J12" s="40">
        <f>H12-G12</f>
        <v>7.116700000000009</v>
      </c>
      <c r="K12" s="30">
        <f>D12-H12</f>
        <v>386.11909999999995</v>
      </c>
      <c r="L12" s="31">
        <f>F12-J12</f>
        <v>68.97319999999993</v>
      </c>
      <c r="M12" s="58">
        <f t="shared" si="6"/>
        <v>0.011880985014070278</v>
      </c>
      <c r="N12" s="59">
        <f t="shared" si="7"/>
        <v>0.0038419905013848256</v>
      </c>
    </row>
    <row r="13" spans="2:14" ht="15.75">
      <c r="B13" s="43" t="s">
        <v>17</v>
      </c>
      <c r="C13" s="37">
        <v>483.4358</v>
      </c>
      <c r="D13" s="35">
        <v>511.7741</v>
      </c>
      <c r="E13" s="38">
        <f>D13/C13</f>
        <v>1.0586185383871034</v>
      </c>
      <c r="F13" s="39">
        <f>D13-C13</f>
        <v>28.338300000000004</v>
      </c>
      <c r="G13" s="34">
        <v>129.6156</v>
      </c>
      <c r="H13" s="35">
        <v>149.5855</v>
      </c>
      <c r="I13" s="38">
        <f>H13/G13</f>
        <v>1.1540701890821783</v>
      </c>
      <c r="J13" s="40">
        <f>H13-G13</f>
        <v>19.969899999999996</v>
      </c>
      <c r="K13" s="30">
        <f>D13-H13</f>
        <v>362.18859999999995</v>
      </c>
      <c r="L13" s="31">
        <f>F13-J13</f>
        <v>8.368400000000008</v>
      </c>
      <c r="M13" s="58">
        <f t="shared" si="6"/>
        <v>0.011120864367576632</v>
      </c>
      <c r="N13" s="59">
        <f t="shared" si="7"/>
        <v>0.0035777094319607394</v>
      </c>
    </row>
    <row r="14" spans="2:14" ht="15.75">
      <c r="B14" s="43" t="s">
        <v>19</v>
      </c>
      <c r="C14" s="37">
        <v>392.2266</v>
      </c>
      <c r="D14" s="35">
        <v>440.698</v>
      </c>
      <c r="E14" s="38">
        <f t="shared" si="0"/>
        <v>1.123580093751928</v>
      </c>
      <c r="F14" s="39">
        <f t="shared" si="1"/>
        <v>48.47139999999996</v>
      </c>
      <c r="G14" s="34">
        <v>291.4682</v>
      </c>
      <c r="H14" s="35">
        <v>336.7042</v>
      </c>
      <c r="I14" s="38">
        <f t="shared" si="2"/>
        <v>1.1552004644074378</v>
      </c>
      <c r="J14" s="40">
        <f t="shared" si="3"/>
        <v>45.23599999999999</v>
      </c>
      <c r="K14" s="30">
        <f t="shared" si="4"/>
        <v>103.99379999999996</v>
      </c>
      <c r="L14" s="31">
        <f t="shared" si="5"/>
        <v>3.23539999999997</v>
      </c>
      <c r="M14" s="58">
        <f t="shared" si="6"/>
        <v>0.009576378884867925</v>
      </c>
      <c r="N14" s="59">
        <f t="shared" si="7"/>
        <v>0.00805311873223538</v>
      </c>
    </row>
    <row r="15" spans="2:14" ht="15.75">
      <c r="B15" s="43" t="s">
        <v>22</v>
      </c>
      <c r="C15" s="37">
        <v>217.0818</v>
      </c>
      <c r="D15" s="35">
        <v>378.8154</v>
      </c>
      <c r="E15" s="38">
        <f t="shared" si="0"/>
        <v>1.745035281631164</v>
      </c>
      <c r="F15" s="39">
        <f t="shared" si="1"/>
        <v>161.73360000000002</v>
      </c>
      <c r="G15" s="34">
        <v>383.0361</v>
      </c>
      <c r="H15" s="35">
        <v>381.2604</v>
      </c>
      <c r="I15" s="38">
        <f t="shared" si="2"/>
        <v>0.9953641445284139</v>
      </c>
      <c r="J15" s="40">
        <f t="shared" si="3"/>
        <v>-1.775699999999972</v>
      </c>
      <c r="K15" s="30">
        <f t="shared" si="4"/>
        <v>-2.444999999999993</v>
      </c>
      <c r="L15" s="31">
        <f t="shared" si="5"/>
        <v>163.5093</v>
      </c>
      <c r="M15" s="58">
        <f t="shared" si="6"/>
        <v>0.008231668393827059</v>
      </c>
      <c r="N15" s="59">
        <f t="shared" si="7"/>
        <v>0.00911879112021636</v>
      </c>
    </row>
    <row r="16" spans="2:14" ht="15.75" customHeight="1">
      <c r="B16" s="43" t="s">
        <v>23</v>
      </c>
      <c r="C16" s="37">
        <v>174.9576</v>
      </c>
      <c r="D16" s="35">
        <v>369.1791</v>
      </c>
      <c r="E16" s="38">
        <f t="shared" si="0"/>
        <v>2.110106105707897</v>
      </c>
      <c r="F16" s="39">
        <f t="shared" si="1"/>
        <v>194.2215</v>
      </c>
      <c r="G16" s="34">
        <v>10.0438</v>
      </c>
      <c r="H16" s="35">
        <v>61.5619</v>
      </c>
      <c r="I16" s="38">
        <f t="shared" si="2"/>
        <v>6.129343475576974</v>
      </c>
      <c r="J16" s="40">
        <f t="shared" si="3"/>
        <v>51.518100000000004</v>
      </c>
      <c r="K16" s="30">
        <f t="shared" si="4"/>
        <v>307.6172</v>
      </c>
      <c r="L16" s="31">
        <f t="shared" si="5"/>
        <v>142.7034</v>
      </c>
      <c r="M16" s="58">
        <f t="shared" si="6"/>
        <v>0.008022271346760241</v>
      </c>
      <c r="N16" s="59">
        <f t="shared" si="7"/>
        <v>0.0014724060171569027</v>
      </c>
    </row>
    <row r="17" spans="2:14" ht="15" customHeight="1">
      <c r="B17" s="43" t="s">
        <v>21</v>
      </c>
      <c r="C17" s="37">
        <v>267.1179</v>
      </c>
      <c r="D17" s="35">
        <v>257.5024</v>
      </c>
      <c r="E17" s="38">
        <f>D17/C17</f>
        <v>0.9640027867844124</v>
      </c>
      <c r="F17" s="39">
        <f>D17-C17</f>
        <v>-9.615499999999997</v>
      </c>
      <c r="G17" s="34">
        <v>814.8243</v>
      </c>
      <c r="H17" s="35">
        <v>692.3554</v>
      </c>
      <c r="I17" s="38">
        <f>H17/G17</f>
        <v>0.8496990087310847</v>
      </c>
      <c r="J17" s="40">
        <f>H17-G17</f>
        <v>-122.46889999999996</v>
      </c>
      <c r="K17" s="30">
        <f>D17-H17</f>
        <v>-434.853</v>
      </c>
      <c r="L17" s="31">
        <f>F17-J17</f>
        <v>112.85339999999997</v>
      </c>
      <c r="M17" s="58">
        <f t="shared" si="6"/>
        <v>0.005595533780872196</v>
      </c>
      <c r="N17" s="59">
        <f t="shared" si="7"/>
        <v>0.016559402113499978</v>
      </c>
    </row>
    <row r="18" spans="2:14" ht="15.75">
      <c r="B18" s="43" t="s">
        <v>25</v>
      </c>
      <c r="C18" s="37">
        <v>131.6182</v>
      </c>
      <c r="D18" s="35">
        <v>213.3213</v>
      </c>
      <c r="E18" s="38">
        <f t="shared" si="0"/>
        <v>1.6207583753614623</v>
      </c>
      <c r="F18" s="39">
        <f t="shared" si="1"/>
        <v>81.7031</v>
      </c>
      <c r="G18" s="34">
        <v>121.2283</v>
      </c>
      <c r="H18" s="35">
        <v>155.6718</v>
      </c>
      <c r="I18" s="38">
        <f t="shared" si="2"/>
        <v>1.2841209519559376</v>
      </c>
      <c r="J18" s="40">
        <f t="shared" si="3"/>
        <v>34.443499999999986</v>
      </c>
      <c r="K18" s="30">
        <f t="shared" si="4"/>
        <v>57.64950000000002</v>
      </c>
      <c r="L18" s="31">
        <f t="shared" si="5"/>
        <v>47.25960000000002</v>
      </c>
      <c r="M18" s="58">
        <f t="shared" si="6"/>
        <v>0.004635477340520212</v>
      </c>
      <c r="N18" s="59">
        <f t="shared" si="7"/>
        <v>0.003723278440425749</v>
      </c>
    </row>
    <row r="19" spans="2:14" ht="15.75">
      <c r="B19" s="43" t="s">
        <v>24</v>
      </c>
      <c r="C19" s="37">
        <v>156.1936</v>
      </c>
      <c r="D19" s="35">
        <v>164.4867</v>
      </c>
      <c r="E19" s="38">
        <f t="shared" si="0"/>
        <v>1.0530950051730674</v>
      </c>
      <c r="F19" s="39">
        <f t="shared" si="1"/>
        <v>8.29310000000001</v>
      </c>
      <c r="G19" s="34">
        <v>51.8261</v>
      </c>
      <c r="H19" s="35">
        <v>62.3104</v>
      </c>
      <c r="I19" s="38">
        <f t="shared" si="2"/>
        <v>1.2022976839854824</v>
      </c>
      <c r="J19" s="40">
        <f t="shared" si="3"/>
        <v>10.484300000000005</v>
      </c>
      <c r="K19" s="30">
        <f t="shared" si="4"/>
        <v>102.17630000000001</v>
      </c>
      <c r="L19" s="31">
        <f t="shared" si="5"/>
        <v>-2.191199999999995</v>
      </c>
      <c r="M19" s="58">
        <f t="shared" si="6"/>
        <v>0.003574300225373397</v>
      </c>
      <c r="N19" s="59">
        <f t="shared" si="7"/>
        <v>0.001490308257078704</v>
      </c>
    </row>
    <row r="20" spans="2:14" ht="16.5" customHeight="1">
      <c r="B20" s="43" t="s">
        <v>29</v>
      </c>
      <c r="C20" s="37">
        <v>129.3864</v>
      </c>
      <c r="D20" s="35">
        <v>157.3735</v>
      </c>
      <c r="E20" s="38">
        <f>D20/C20</f>
        <v>1.2163063505901701</v>
      </c>
      <c r="F20" s="39">
        <f>D20-C20</f>
        <v>27.987099999999998</v>
      </c>
      <c r="G20" s="34">
        <v>62.8239</v>
      </c>
      <c r="H20" s="35">
        <v>153.5324</v>
      </c>
      <c r="I20" s="38">
        <f>H20/G20</f>
        <v>2.4438533742731665</v>
      </c>
      <c r="J20" s="40">
        <f>H20-G20</f>
        <v>90.70849999999999</v>
      </c>
      <c r="K20" s="30">
        <f>D20-H20</f>
        <v>3.8411000000000115</v>
      </c>
      <c r="L20" s="31">
        <f>F20-J20</f>
        <v>-62.72139999999999</v>
      </c>
      <c r="M20" s="58">
        <f>D20/46019.2736</f>
        <v>0.003419730206258623</v>
      </c>
      <c r="N20" s="59">
        <f>H20/41810.4104999999</f>
        <v>0.0036721093661589463</v>
      </c>
    </row>
    <row r="21" spans="2:14" ht="15.75">
      <c r="B21" s="43" t="s">
        <v>28</v>
      </c>
      <c r="C21" s="37">
        <v>126.6511</v>
      </c>
      <c r="D21" s="35">
        <v>148.8308</v>
      </c>
      <c r="E21" s="38">
        <f t="shared" si="0"/>
        <v>1.1751244166059356</v>
      </c>
      <c r="F21" s="39">
        <f t="shared" si="1"/>
        <v>22.17970000000001</v>
      </c>
      <c r="G21" s="34">
        <v>1149.1778</v>
      </c>
      <c r="H21" s="35">
        <v>919.7227</v>
      </c>
      <c r="I21" s="38">
        <f t="shared" si="2"/>
        <v>0.8003310714843257</v>
      </c>
      <c r="J21" s="40">
        <f t="shared" si="3"/>
        <v>-229.4550999999999</v>
      </c>
      <c r="K21" s="30">
        <f t="shared" si="4"/>
        <v>-770.8919000000001</v>
      </c>
      <c r="L21" s="31">
        <f t="shared" si="5"/>
        <v>251.63479999999993</v>
      </c>
      <c r="M21" s="58">
        <f t="shared" si="6"/>
        <v>0.003234097115344298</v>
      </c>
      <c r="N21" s="59">
        <f t="shared" si="7"/>
        <v>0.021997456829561675</v>
      </c>
    </row>
    <row r="22" spans="2:14" ht="15.75">
      <c r="B22" s="43" t="s">
        <v>26</v>
      </c>
      <c r="C22" s="37">
        <v>140.088</v>
      </c>
      <c r="D22" s="35">
        <v>143.24</v>
      </c>
      <c r="E22" s="38">
        <f t="shared" si="0"/>
        <v>1.0225001427674034</v>
      </c>
      <c r="F22" s="39">
        <f t="shared" si="1"/>
        <v>3.1520000000000152</v>
      </c>
      <c r="G22" s="34">
        <v>38.6449</v>
      </c>
      <c r="H22" s="35">
        <v>59.0435</v>
      </c>
      <c r="I22" s="38">
        <f t="shared" si="2"/>
        <v>1.5278471415374344</v>
      </c>
      <c r="J22" s="40">
        <f t="shared" si="3"/>
        <v>20.398600000000002</v>
      </c>
      <c r="K22" s="30">
        <f t="shared" si="4"/>
        <v>84.19650000000001</v>
      </c>
      <c r="L22" s="31">
        <f t="shared" si="5"/>
        <v>-17.246599999999987</v>
      </c>
      <c r="M22" s="58">
        <f t="shared" si="6"/>
        <v>0.003112608887420596</v>
      </c>
      <c r="N22" s="59">
        <f t="shared" si="7"/>
        <v>0.0014121722148602233</v>
      </c>
    </row>
    <row r="23" spans="2:14" ht="15.75">
      <c r="B23" s="43" t="s">
        <v>27</v>
      </c>
      <c r="C23" s="37">
        <v>122.3835</v>
      </c>
      <c r="D23" s="35">
        <v>132.9674</v>
      </c>
      <c r="E23" s="38">
        <f t="shared" si="0"/>
        <v>1.0864814292776395</v>
      </c>
      <c r="F23" s="39">
        <f t="shared" si="1"/>
        <v>10.5839</v>
      </c>
      <c r="G23" s="34">
        <v>4.5833</v>
      </c>
      <c r="H23" s="35">
        <v>6.7658</v>
      </c>
      <c r="I23" s="38">
        <f t="shared" si="2"/>
        <v>1.4761852813475005</v>
      </c>
      <c r="J23" s="40">
        <f t="shared" si="3"/>
        <v>2.182499999999999</v>
      </c>
      <c r="K23" s="30">
        <f t="shared" si="4"/>
        <v>126.2016</v>
      </c>
      <c r="L23" s="31">
        <f t="shared" si="5"/>
        <v>8.4014</v>
      </c>
      <c r="M23" s="58">
        <f t="shared" si="6"/>
        <v>0.002889385024973536</v>
      </c>
      <c r="N23" s="59">
        <f t="shared" si="7"/>
        <v>0.00016182094170063256</v>
      </c>
    </row>
    <row r="24" spans="2:14" ht="14.25" customHeight="1">
      <c r="B24" s="43" t="s">
        <v>30</v>
      </c>
      <c r="C24" s="37">
        <v>101.5652</v>
      </c>
      <c r="D24" s="35">
        <v>126.1738</v>
      </c>
      <c r="E24" s="38">
        <f t="shared" si="0"/>
        <v>1.2422936202557568</v>
      </c>
      <c r="F24" s="39">
        <f t="shared" si="1"/>
        <v>24.608599999999996</v>
      </c>
      <c r="G24" s="34">
        <v>596.0358</v>
      </c>
      <c r="H24" s="35">
        <v>457.4531</v>
      </c>
      <c r="I24" s="38">
        <f t="shared" si="2"/>
        <v>0.7674926573202482</v>
      </c>
      <c r="J24" s="40">
        <f t="shared" si="3"/>
        <v>-138.5827</v>
      </c>
      <c r="K24" s="30">
        <f t="shared" si="4"/>
        <v>-331.27930000000003</v>
      </c>
      <c r="L24" s="31">
        <f t="shared" si="5"/>
        <v>163.19129999999998</v>
      </c>
      <c r="M24" s="58">
        <f t="shared" si="6"/>
        <v>0.00274175992208621</v>
      </c>
      <c r="N24" s="59">
        <f t="shared" si="7"/>
        <v>0.01094112912380999</v>
      </c>
    </row>
    <row r="25" spans="2:14" ht="15.75">
      <c r="B25" s="43" t="s">
        <v>37</v>
      </c>
      <c r="C25" s="37">
        <v>72.2908</v>
      </c>
      <c r="D25" s="35">
        <v>99.2685</v>
      </c>
      <c r="E25" s="38">
        <f>D25/C25</f>
        <v>1.3731830329723838</v>
      </c>
      <c r="F25" s="39">
        <f>D25-C25</f>
        <v>26.9777</v>
      </c>
      <c r="G25" s="34">
        <v>45.8995</v>
      </c>
      <c r="H25" s="35">
        <v>52.7211</v>
      </c>
      <c r="I25" s="38">
        <f>H25/G25</f>
        <v>1.1486203553415613</v>
      </c>
      <c r="J25" s="40">
        <f>H25-G25</f>
        <v>6.8215999999999966</v>
      </c>
      <c r="K25" s="30">
        <f>D25-H25</f>
        <v>46.5474</v>
      </c>
      <c r="L25" s="31">
        <f>F25-J25</f>
        <v>20.156100000000002</v>
      </c>
      <c r="M25" s="58">
        <f>D25/46019.2736</f>
        <v>0.0021571070604643355</v>
      </c>
      <c r="N25" s="59">
        <f>H25/41810.4104999999</f>
        <v>0.0012609562874299003</v>
      </c>
    </row>
    <row r="26" spans="2:14" ht="15.75">
      <c r="B26" s="43" t="s">
        <v>32</v>
      </c>
      <c r="C26" s="37">
        <v>88.0761</v>
      </c>
      <c r="D26" s="35">
        <v>98.7198</v>
      </c>
      <c r="E26" s="38">
        <f t="shared" si="0"/>
        <v>1.120846631492539</v>
      </c>
      <c r="F26" s="39">
        <f t="shared" si="1"/>
        <v>10.64370000000001</v>
      </c>
      <c r="G26" s="34">
        <v>14.8915</v>
      </c>
      <c r="H26" s="35">
        <v>12.7309</v>
      </c>
      <c r="I26" s="38">
        <f t="shared" si="2"/>
        <v>0.8549105194238323</v>
      </c>
      <c r="J26" s="40">
        <f t="shared" si="3"/>
        <v>-2.1606000000000005</v>
      </c>
      <c r="K26" s="30">
        <f t="shared" si="4"/>
        <v>85.9889</v>
      </c>
      <c r="L26" s="31">
        <f t="shared" si="5"/>
        <v>12.80430000000001</v>
      </c>
      <c r="M26" s="58">
        <f t="shared" si="6"/>
        <v>0.0021451837953391775</v>
      </c>
      <c r="N26" s="59">
        <f t="shared" si="7"/>
        <v>0.00030449115059513776</v>
      </c>
    </row>
    <row r="27" spans="2:14" ht="15.75">
      <c r="B27" s="43" t="s">
        <v>35</v>
      </c>
      <c r="C27" s="37">
        <v>44.4515</v>
      </c>
      <c r="D27" s="35">
        <v>93.1327</v>
      </c>
      <c r="E27" s="38">
        <f>D27/C27</f>
        <v>2.0951531444383202</v>
      </c>
      <c r="F27" s="39">
        <f>D27-C27</f>
        <v>48.6812</v>
      </c>
      <c r="G27" s="34">
        <v>69.9861</v>
      </c>
      <c r="H27" s="35">
        <v>73.149</v>
      </c>
      <c r="I27" s="38">
        <f>H27/G27</f>
        <v>1.045193259804447</v>
      </c>
      <c r="J27" s="40">
        <f>H27-G27</f>
        <v>3.1629000000000076</v>
      </c>
      <c r="K27" s="30">
        <f>D27-H27</f>
        <v>19.9837</v>
      </c>
      <c r="L27" s="31">
        <f>F27-J27</f>
        <v>45.51829999999999</v>
      </c>
      <c r="M27" s="58">
        <f t="shared" si="6"/>
        <v>0.002023775968510724</v>
      </c>
      <c r="N27" s="59">
        <f t="shared" si="7"/>
        <v>0.001749540344742613</v>
      </c>
    </row>
    <row r="28" spans="2:14" ht="15.75">
      <c r="B28" s="43" t="s">
        <v>31</v>
      </c>
      <c r="C28" s="37">
        <v>109.4714</v>
      </c>
      <c r="D28" s="35">
        <v>87.6408</v>
      </c>
      <c r="E28" s="38">
        <f>D28/C28</f>
        <v>0.8005817044451793</v>
      </c>
      <c r="F28" s="39">
        <f>D28-C28</f>
        <v>-21.830600000000004</v>
      </c>
      <c r="G28" s="34">
        <v>86.5463</v>
      </c>
      <c r="H28" s="35">
        <v>155.345</v>
      </c>
      <c r="I28" s="38">
        <f>H28/G28</f>
        <v>1.7949351965364204</v>
      </c>
      <c r="J28" s="40">
        <f>H28-G28</f>
        <v>68.7987</v>
      </c>
      <c r="K28" s="30">
        <f>D28-H28</f>
        <v>-67.7042</v>
      </c>
      <c r="L28" s="31">
        <f>F28-J28</f>
        <v>-90.6293</v>
      </c>
      <c r="M28" s="58">
        <f>D28/46019.2736</f>
        <v>0.0019044368401330003</v>
      </c>
      <c r="N28" s="59">
        <f>H28/41810.4104999999</f>
        <v>0.0037154622052801983</v>
      </c>
    </row>
    <row r="29" spans="2:14" ht="15.75">
      <c r="B29" s="43" t="s">
        <v>34</v>
      </c>
      <c r="C29" s="37">
        <v>47.9527</v>
      </c>
      <c r="D29" s="35">
        <v>85.4722</v>
      </c>
      <c r="E29" s="38">
        <f>D29/C29</f>
        <v>1.7824272668692274</v>
      </c>
      <c r="F29" s="39">
        <f>D29-C29</f>
        <v>37.5195</v>
      </c>
      <c r="G29" s="34">
        <v>0.4338</v>
      </c>
      <c r="H29" s="35">
        <v>0.8322</v>
      </c>
      <c r="I29" s="38">
        <f>H29/G29</f>
        <v>1.9183955739972338</v>
      </c>
      <c r="J29" s="40">
        <f>H29-G29</f>
        <v>0.39840000000000003</v>
      </c>
      <c r="K29" s="30">
        <f>D29-H29</f>
        <v>84.64</v>
      </c>
      <c r="L29" s="31">
        <f>F29-J29</f>
        <v>37.1211</v>
      </c>
      <c r="M29" s="60">
        <f>D29/46019.2736</f>
        <v>0.0018573131063068322</v>
      </c>
      <c r="N29" s="61">
        <f>H29/41810.4104999999</f>
        <v>1.990413368459996E-05</v>
      </c>
    </row>
    <row r="30" spans="2:14" ht="16.5" thickBot="1">
      <c r="B30" s="43" t="s">
        <v>36</v>
      </c>
      <c r="C30" s="37">
        <v>49.1734</v>
      </c>
      <c r="D30" s="35">
        <v>78.7551</v>
      </c>
      <c r="E30" s="38">
        <f>D30/C30</f>
        <v>1.6015793091386805</v>
      </c>
      <c r="F30" s="39">
        <f>D30-C30</f>
        <v>29.581699999999998</v>
      </c>
      <c r="G30" s="34">
        <v>114.4358</v>
      </c>
      <c r="H30" s="35">
        <v>114.7665</v>
      </c>
      <c r="I30" s="38">
        <f>H30/G30</f>
        <v>1.0028898299308433</v>
      </c>
      <c r="J30" s="40">
        <f>H30-G30</f>
        <v>0.3306999999999931</v>
      </c>
      <c r="K30" s="30">
        <f>D30-H30</f>
        <v>-36.011399999999995</v>
      </c>
      <c r="L30" s="31">
        <f>F30-J30</f>
        <v>29.251000000000005</v>
      </c>
      <c r="M30" s="58">
        <f t="shared" si="6"/>
        <v>0.0017113503503888422</v>
      </c>
      <c r="N30" s="59">
        <f t="shared" si="7"/>
        <v>0.002744926410134152</v>
      </c>
    </row>
    <row r="31" spans="1:14" s="5" customFormat="1" ht="17.25" thickBot="1" thickTop="1">
      <c r="A31" s="3"/>
      <c r="B31" s="4" t="s">
        <v>12</v>
      </c>
      <c r="C31" s="29">
        <f>SUM(C6:C30)</f>
        <v>7907.460699999999</v>
      </c>
      <c r="D31" s="28">
        <f>SUM(D6:D30)</f>
        <v>9637.6505</v>
      </c>
      <c r="E31" s="24">
        <f t="shared" si="0"/>
        <v>1.2188047295638158</v>
      </c>
      <c r="F31" s="17">
        <f t="shared" si="1"/>
        <v>1730.189800000001</v>
      </c>
      <c r="G31" s="16">
        <f>SUM(G6:G30)</f>
        <v>10634.5788</v>
      </c>
      <c r="H31" s="16">
        <f>SUM(H6:H30)</f>
        <v>11529.9963</v>
      </c>
      <c r="I31" s="24">
        <f t="shared" si="2"/>
        <v>1.084198680252386</v>
      </c>
      <c r="J31" s="25">
        <f t="shared" si="3"/>
        <v>895.4175000000014</v>
      </c>
      <c r="K31" s="26">
        <f t="shared" si="4"/>
        <v>-1892.345800000001</v>
      </c>
      <c r="L31" s="27">
        <f t="shared" si="5"/>
        <v>834.7722999999996</v>
      </c>
      <c r="M31" s="62">
        <f t="shared" si="6"/>
        <v>0.2094263934665844</v>
      </c>
      <c r="N31" s="63">
        <f t="shared" si="7"/>
        <v>0.2757685505144712</v>
      </c>
    </row>
    <row r="32" spans="2:14" ht="17.25" thickBot="1" thickTop="1">
      <c r="B32" s="2" t="s">
        <v>13</v>
      </c>
      <c r="C32" s="14">
        <v>8763.7734</v>
      </c>
      <c r="D32" s="15">
        <v>10624.3794</v>
      </c>
      <c r="E32" s="18">
        <f t="shared" si="0"/>
        <v>1.2123064934563461</v>
      </c>
      <c r="F32" s="19">
        <f t="shared" si="1"/>
        <v>1860.6059999999998</v>
      </c>
      <c r="G32" s="20">
        <v>11548.7966</v>
      </c>
      <c r="H32" s="21">
        <v>12440.9181</v>
      </c>
      <c r="I32" s="18">
        <f t="shared" si="2"/>
        <v>1.077248005216405</v>
      </c>
      <c r="J32" s="22">
        <f t="shared" si="3"/>
        <v>892.1215000000011</v>
      </c>
      <c r="K32" s="23">
        <f t="shared" si="4"/>
        <v>-1816.538700000001</v>
      </c>
      <c r="L32" s="19">
        <f t="shared" si="5"/>
        <v>968.4844999999987</v>
      </c>
      <c r="M32" s="64">
        <f t="shared" si="6"/>
        <v>0.23086803786490015</v>
      </c>
      <c r="N32" s="65">
        <f t="shared" si="7"/>
        <v>0.2975555119220853</v>
      </c>
    </row>
    <row r="33" ht="16.5" thickTop="1">
      <c r="B33" s="13" t="s">
        <v>14</v>
      </c>
    </row>
  </sheetData>
  <sheetProtection/>
  <mergeCells count="8">
    <mergeCell ref="B1:L1"/>
    <mergeCell ref="M4:N4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5118110236220472" bottom="0.5118110236220472" header="0.5118110236220472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2011-06-03T11:55:36Z</cp:lastPrinted>
  <dcterms:created xsi:type="dcterms:W3CDTF">2000-05-08T09:28:39Z</dcterms:created>
  <dcterms:modified xsi:type="dcterms:W3CDTF">2011-10-05T12:42:14Z</dcterms:modified>
  <cp:category/>
  <cp:version/>
  <cp:contentType/>
  <cp:contentStatus/>
</cp:coreProperties>
</file>