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Munka1" sheetId="2" r:id="rId1"/>
  </sheets>
  <calcPr calcId="125725"/>
</workbook>
</file>

<file path=xl/calcChain.xml><?xml version="1.0" encoding="utf-8"?>
<calcChain xmlns="http://schemas.openxmlformats.org/spreadsheetml/2006/main">
  <c r="F19" i="2"/>
  <c r="K19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6"/>
  <c r="K32"/>
  <c r="I23"/>
  <c r="I22"/>
  <c r="J22"/>
  <c r="K22"/>
  <c r="E22"/>
  <c r="F22"/>
  <c r="L22" s="1"/>
  <c r="K21"/>
  <c r="F21"/>
  <c r="E21"/>
  <c r="E19"/>
  <c r="F9"/>
  <c r="E9"/>
  <c r="I14"/>
  <c r="J14"/>
  <c r="K14"/>
  <c r="E14"/>
  <c r="F14"/>
  <c r="L14" s="1"/>
  <c r="K9"/>
  <c r="J9"/>
  <c r="I9"/>
  <c r="J32"/>
  <c r="I32"/>
  <c r="I28"/>
  <c r="J28"/>
  <c r="F28"/>
  <c r="K28"/>
  <c r="E28"/>
  <c r="I21"/>
  <c r="J21"/>
  <c r="H31"/>
  <c r="D31"/>
  <c r="K30"/>
  <c r="K13"/>
  <c r="K10"/>
  <c r="K23"/>
  <c r="J23"/>
  <c r="F23"/>
  <c r="E23"/>
  <c r="K25"/>
  <c r="I27"/>
  <c r="J27"/>
  <c r="F27"/>
  <c r="K27"/>
  <c r="E27"/>
  <c r="I29"/>
  <c r="J29"/>
  <c r="F29"/>
  <c r="L29" s="1"/>
  <c r="K29"/>
  <c r="E29"/>
  <c r="G31"/>
  <c r="C31"/>
  <c r="F10"/>
  <c r="J10"/>
  <c r="K8"/>
  <c r="F8"/>
  <c r="L8" s="1"/>
  <c r="J8"/>
  <c r="K12"/>
  <c r="F12"/>
  <c r="J12"/>
  <c r="K11"/>
  <c r="F11"/>
  <c r="L11" s="1"/>
  <c r="J11"/>
  <c r="F13"/>
  <c r="J13"/>
  <c r="K17"/>
  <c r="F17"/>
  <c r="J17"/>
  <c r="K7"/>
  <c r="F7"/>
  <c r="J7"/>
  <c r="K20"/>
  <c r="F20"/>
  <c r="J20"/>
  <c r="K15"/>
  <c r="F15"/>
  <c r="J15"/>
  <c r="K16"/>
  <c r="F16"/>
  <c r="J16"/>
  <c r="L19"/>
  <c r="J19"/>
  <c r="K18"/>
  <c r="F18"/>
  <c r="J18"/>
  <c r="F25"/>
  <c r="J25"/>
  <c r="K26"/>
  <c r="F26"/>
  <c r="J26"/>
  <c r="K24"/>
  <c r="F24"/>
  <c r="J24"/>
  <c r="F30"/>
  <c r="J30"/>
  <c r="F6"/>
  <c r="J6"/>
  <c r="K6"/>
  <c r="I13"/>
  <c r="I30"/>
  <c r="E30"/>
  <c r="I24"/>
  <c r="E24"/>
  <c r="I26"/>
  <c r="E26"/>
  <c r="I25"/>
  <c r="E25"/>
  <c r="I18"/>
  <c r="E18"/>
  <c r="I19"/>
  <c r="I16"/>
  <c r="E16"/>
  <c r="I15"/>
  <c r="E15"/>
  <c r="I20"/>
  <c r="E20"/>
  <c r="I7"/>
  <c r="E7"/>
  <c r="I17"/>
  <c r="E17"/>
  <c r="E13"/>
  <c r="I11"/>
  <c r="E11"/>
  <c r="I12"/>
  <c r="E12"/>
  <c r="I8"/>
  <c r="E8"/>
  <c r="I10"/>
  <c r="E10"/>
  <c r="I6"/>
  <c r="E6"/>
  <c r="F32"/>
  <c r="L32" s="1"/>
  <c r="E32"/>
  <c r="L16" l="1"/>
  <c r="L17"/>
  <c r="L12"/>
  <c r="L9"/>
  <c r="L30"/>
  <c r="L28"/>
  <c r="L27"/>
  <c r="L24"/>
  <c r="L23"/>
  <c r="J31"/>
  <c r="L18"/>
  <c r="L21"/>
  <c r="L6"/>
  <c r="L25"/>
  <c r="L20"/>
  <c r="L15"/>
  <c r="L13"/>
  <c r="L10"/>
  <c r="L26"/>
  <c r="L7"/>
  <c r="K31"/>
  <c r="I31"/>
  <c r="F31"/>
  <c r="E31"/>
  <c r="L31" l="1"/>
</calcChain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<sst xmlns="http://schemas.openxmlformats.org/spreadsheetml/2006/main" count="42" uniqueCount="39">
  <si>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</si>
  <si>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</si>
  <si>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</si>
  <si>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</si>
  <si>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</si>
  <si>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</si>
  <si>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</si>
  <si>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</si>
  <si>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</si>
  <si>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</si>
  <si>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</si>
  <si>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</si>
  <si>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</si>
  <si>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</si>
  <si>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</si>
  <si>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</si>
  <si>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</si>
  <si>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</si>
  <si>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</si>
  <si>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</si>
  <si>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</si>
  <si>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</si>
  <si>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</si>
  <si>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</si>
  <si>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India</t>
  </si>
  <si>
    <t>Bosznia-Hercegovina</t>
  </si>
  <si>
    <t>Koreai Köztársaság</t>
  </si>
  <si>
    <t>Mexikó</t>
  </si>
  <si>
    <t>Hongkong</t>
  </si>
  <si>
    <t>Kanada</t>
  </si>
  <si>
    <t>Norvégia</t>
  </si>
  <si>
    <t>Szaúd-Arábia</t>
  </si>
  <si>
    <t>Malajzia</t>
  </si>
  <si>
    <t>Brazília</t>
  </si>
  <si>
    <r>
      <t xml:space="preserve">RÉSZESEDÉS </t>
    </r>
    <r>
      <rPr>
        <sz val="10"/>
        <rFont val="Arial CE"/>
        <charset val="238"/>
      </rPr>
      <t>az összes 2012. évi</t>
    </r>
  </si>
  <si>
    <t>Macedónia</t>
  </si>
  <si>
    <t xml:space="preserve"> Külkereskedelmi forgalmunk a 25 legnagyobb EU-n kívüli exportpiacunkat jelentő országgal,  2012 I -II. hó</t>
  </si>
  <si>
    <t>Thaiföld</t>
  </si>
  <si>
    <t>Izrael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</si>
</sst>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5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 CE"/>
      <charset val="238"/>
    </font>
    <font>
      <b/>
      <sz val="12"/>
      <name val="Times New Roman CE"/>
      <charset val="238"/>
    </font>
    <font>
      <i/>
      <sz val="12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2"/>
      <name val="Times New Roman CE"/>
      <family val="1"/>
      <charset val="238"/>
    </font>
    <font>
      <i/>
      <sz val="10"/>
      <name val="Arial CE"/>
      <charset val="238"/>
    </font>
    <font>
      <sz val="12"/>
      <name val="Times New Roman CE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left" indent="1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Fill="1" applyBorder="1" applyAlignment="1">
      <alignment horizontal="left" indent="1"/>
    </xf>
    <xf numFmtId="164" fontId="12" fillId="0" borderId="8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5" fontId="9" fillId="0" borderId="10" xfId="1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164" fontId="14" fillId="0" borderId="14" xfId="0" applyNumberFormat="1" applyFont="1" applyBorder="1" applyAlignment="1">
      <alignment horizontal="right"/>
    </xf>
    <xf numFmtId="165" fontId="14" fillId="0" borderId="15" xfId="0" applyNumberFormat="1" applyFont="1" applyBorder="1"/>
    <xf numFmtId="164" fontId="14" fillId="0" borderId="16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164" fontId="14" fillId="0" borderId="19" xfId="0" applyNumberFormat="1" applyFont="1" applyBorder="1"/>
    <xf numFmtId="164" fontId="14" fillId="0" borderId="20" xfId="0" applyNumberFormat="1" applyFont="1" applyBorder="1"/>
    <xf numFmtId="165" fontId="14" fillId="0" borderId="18" xfId="0" applyNumberFormat="1" applyFont="1" applyBorder="1"/>
    <xf numFmtId="164" fontId="14" fillId="0" borderId="21" xfId="0" applyNumberFormat="1" applyFont="1" applyBorder="1"/>
    <xf numFmtId="164" fontId="14" fillId="0" borderId="22" xfId="0" applyNumberFormat="1" applyFont="1" applyBorder="1"/>
    <xf numFmtId="164" fontId="14" fillId="0" borderId="23" xfId="0" applyNumberFormat="1" applyFont="1" applyFill="1" applyBorder="1"/>
    <xf numFmtId="0" fontId="14" fillId="0" borderId="2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0" fillId="0" borderId="0" xfId="0" applyFill="1"/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0" xfId="0" applyFont="1" applyFill="1"/>
    <xf numFmtId="0" fontId="6" fillId="0" borderId="1" xfId="0" applyFont="1" applyFill="1" applyBorder="1" applyAlignment="1">
      <alignment horizontal="left" indent="1"/>
    </xf>
    <xf numFmtId="164" fontId="13" fillId="0" borderId="12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5" fontId="4" fillId="0" borderId="30" xfId="1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13" fillId="0" borderId="30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14" fillId="0" borderId="37" xfId="0" applyFont="1" applyFill="1" applyBorder="1" applyAlignment="1">
      <alignment vertical="center" wrapText="1"/>
    </xf>
    <xf numFmtId="164" fontId="13" fillId="0" borderId="10" xfId="0" applyNumberFormat="1" applyFont="1" applyFill="1" applyBorder="1"/>
    <xf numFmtId="165" fontId="4" fillId="0" borderId="10" xfId="1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14" fillId="0" borderId="39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0" fontId="14" fillId="0" borderId="28" xfId="0" applyNumberFormat="1" applyFont="1" applyFill="1" applyBorder="1"/>
    <xf numFmtId="10" fontId="14" fillId="0" borderId="29" xfId="0" applyNumberFormat="1" applyFont="1" applyFill="1" applyBorder="1"/>
    <xf numFmtId="10" fontId="14" fillId="0" borderId="40" xfId="0" applyNumberFormat="1" applyFont="1" applyFill="1" applyBorder="1"/>
    <xf numFmtId="10" fontId="14" fillId="0" borderId="41" xfId="0" applyNumberFormat="1" applyFont="1" applyFill="1" applyBorder="1"/>
    <xf numFmtId="10" fontId="12" fillId="0" borderId="12" xfId="0" applyNumberFormat="1" applyFont="1" applyFill="1" applyBorder="1"/>
    <xf numFmtId="10" fontId="12" fillId="0" borderId="9" xfId="0" applyNumberFormat="1" applyFont="1" applyFill="1" applyBorder="1"/>
    <xf numFmtId="10" fontId="13" fillId="0" borderId="12" xfId="0" applyNumberFormat="1" applyFont="1" applyFill="1" applyBorder="1"/>
    <xf numFmtId="10" fontId="13" fillId="0" borderId="9" xfId="0" applyNumberFormat="1" applyFont="1" applyFill="1" applyBorder="1"/>
    <xf numFmtId="164" fontId="14" fillId="0" borderId="42" xfId="0" applyNumberFormat="1" applyFont="1" applyFill="1" applyBorder="1"/>
    <xf numFmtId="0" fontId="14" fillId="0" borderId="25" xfId="0" applyFont="1" applyBorder="1"/>
    <xf numFmtId="0" fontId="3" fillId="0" borderId="0" xfId="0" applyFont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4" workbookViewId="0">
      <selection activeCell="H34" sqref="H34"/>
    </sheetView>
  </sheetViews>
  <sheetFormatPr defaultRowHeight="15.75"/>
  <cols>
    <col min="1" max="1" width="0.140625" style="1" customWidth="1"/>
    <col min="2" max="2" width="31.140625" customWidth="1"/>
    <col min="3" max="3" width="9.85546875" customWidth="1"/>
    <col min="4" max="4" width="12.85546875" customWidth="1"/>
    <col min="5" max="5" width="8.140625" customWidth="1"/>
    <col min="6" max="6" width="8.42578125" customWidth="1"/>
    <col min="7" max="8" width="10" bestFit="1" customWidth="1"/>
    <col min="9" max="9" width="10.28515625" bestFit="1" customWidth="1"/>
    <col min="10" max="10" width="8" customWidth="1"/>
    <col min="11" max="11" width="10.28515625" customWidth="1"/>
    <col min="12" max="12" width="8.85546875" customWidth="1"/>
    <col min="13" max="13" width="9.28515625" style="31" customWidth="1"/>
    <col min="14" max="14" width="11.85546875" style="31" customWidth="1"/>
  </cols>
  <sheetData>
    <row r="1" spans="2:14" ht="18.75">
      <c r="B1" s="59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4" ht="0.75" customHeight="1">
      <c r="B2" s="1"/>
      <c r="C2" s="65"/>
      <c r="D2" s="65"/>
      <c r="E2" s="65"/>
      <c r="F2" s="65"/>
      <c r="G2" s="65"/>
      <c r="H2" s="65"/>
      <c r="I2" s="1"/>
      <c r="J2" s="1"/>
      <c r="K2" s="1"/>
    </row>
    <row r="3" spans="2:14" ht="17.25" customHeight="1" thickBot="1">
      <c r="B3" s="1"/>
      <c r="C3" s="1"/>
      <c r="D3" s="1"/>
      <c r="E3" s="1"/>
      <c r="F3" s="1"/>
      <c r="G3" s="1"/>
      <c r="H3" s="1"/>
      <c r="I3" s="64" t="s">
        <v>5</v>
      </c>
      <c r="J3" s="64"/>
      <c r="K3" s="64"/>
      <c r="L3" s="64"/>
    </row>
    <row r="4" spans="2:14" ht="30.75" customHeight="1" thickTop="1" thickBot="1">
      <c r="B4" s="62" t="s">
        <v>4</v>
      </c>
      <c r="C4" s="68" t="s">
        <v>0</v>
      </c>
      <c r="D4" s="66"/>
      <c r="E4" s="66"/>
      <c r="F4" s="66"/>
      <c r="G4" s="68" t="s">
        <v>2</v>
      </c>
      <c r="H4" s="69"/>
      <c r="I4" s="69"/>
      <c r="J4" s="70"/>
      <c r="K4" s="66" t="s">
        <v>3</v>
      </c>
      <c r="L4" s="67"/>
      <c r="M4" s="60" t="s">
        <v>34</v>
      </c>
      <c r="N4" s="61"/>
    </row>
    <row r="5" spans="2:14" ht="16.5" thickBot="1">
      <c r="B5" s="63"/>
      <c r="C5" s="5">
        <v>2011</v>
      </c>
      <c r="D5" s="5">
        <v>2012</v>
      </c>
      <c r="E5" s="6" t="s">
        <v>6</v>
      </c>
      <c r="F5" s="7" t="s">
        <v>1</v>
      </c>
      <c r="G5" s="8">
        <v>2011</v>
      </c>
      <c r="H5" s="5">
        <v>2012</v>
      </c>
      <c r="I5" s="6" t="s">
        <v>6</v>
      </c>
      <c r="J5" s="9" t="s">
        <v>1</v>
      </c>
      <c r="K5" s="5">
        <v>2012</v>
      </c>
      <c r="L5" s="9" t="s">
        <v>1</v>
      </c>
      <c r="M5" s="32" t="s">
        <v>7</v>
      </c>
      <c r="N5" s="33" t="s">
        <v>8</v>
      </c>
    </row>
    <row r="6" spans="2:14" ht="16.5" thickTop="1">
      <c r="B6" s="29" t="s">
        <v>9</v>
      </c>
      <c r="C6" s="22">
        <v>359.30239999999998</v>
      </c>
      <c r="D6" s="22">
        <v>382.54790000000003</v>
      </c>
      <c r="E6" s="19">
        <f t="shared" ref="E6:E32" si="0">D6/C6</f>
        <v>1.064696200192373</v>
      </c>
      <c r="F6" s="20">
        <f t="shared" ref="F6:F32" si="1">D6-C6</f>
        <v>23.24550000000005</v>
      </c>
      <c r="G6" s="21">
        <v>979.21950000000004</v>
      </c>
      <c r="H6" s="22">
        <v>1091.6968999999999</v>
      </c>
      <c r="I6" s="19">
        <f t="shared" ref="I6:I32" si="2">H6/G6</f>
        <v>1.1148643383837842</v>
      </c>
      <c r="J6" s="23">
        <f t="shared" ref="J6:J32" si="3">H6-G6</f>
        <v>112.47739999999988</v>
      </c>
      <c r="K6" s="18">
        <f t="shared" ref="K6:K26" si="4">D6-H6</f>
        <v>-709.14899999999989</v>
      </c>
      <c r="L6" s="47">
        <f t="shared" ref="L6:L32" si="5">F6-J6</f>
        <v>-89.231899999999825</v>
      </c>
      <c r="M6" s="49">
        <f>D6/12873</f>
        <v>2.9717074497009246E-2</v>
      </c>
      <c r="N6" s="50">
        <f>H6/11762</f>
        <v>9.2815584084339389E-2</v>
      </c>
    </row>
    <row r="7" spans="2:14">
      <c r="B7" s="30" t="s">
        <v>10</v>
      </c>
      <c r="C7" s="24">
        <v>235.0488</v>
      </c>
      <c r="D7" s="22">
        <v>280.41820000000001</v>
      </c>
      <c r="E7" s="25">
        <f>D7/C7</f>
        <v>1.1930211938967568</v>
      </c>
      <c r="F7" s="26">
        <f>D7-C7</f>
        <v>45.369400000000013</v>
      </c>
      <c r="G7" s="21">
        <v>130.60470000000001</v>
      </c>
      <c r="H7" s="22">
        <v>174.72120000000001</v>
      </c>
      <c r="I7" s="25">
        <f>H7/G7</f>
        <v>1.3377864655713003</v>
      </c>
      <c r="J7" s="27">
        <f>H7-G7</f>
        <v>44.116500000000002</v>
      </c>
      <c r="K7" s="18">
        <f t="shared" si="4"/>
        <v>105.697</v>
      </c>
      <c r="L7" s="47">
        <f>F7-J7</f>
        <v>1.252900000000011</v>
      </c>
      <c r="M7" s="51">
        <f t="shared" ref="M7:M32" si="6">D7/12873</f>
        <v>2.1783438203992853E-2</v>
      </c>
      <c r="N7" s="52">
        <f t="shared" ref="N7:N32" si="7">H7/11762</f>
        <v>1.4854718585274615E-2</v>
      </c>
    </row>
    <row r="8" spans="2:14">
      <c r="B8" s="58" t="s">
        <v>15</v>
      </c>
      <c r="C8" s="24">
        <v>251.4494</v>
      </c>
      <c r="D8" s="22">
        <v>276.21530000000001</v>
      </c>
      <c r="E8" s="25">
        <f>D8/C8</f>
        <v>1.0984925794215457</v>
      </c>
      <c r="F8" s="26">
        <f>D8-C8</f>
        <v>24.765900000000016</v>
      </c>
      <c r="G8" s="21">
        <v>213.5496</v>
      </c>
      <c r="H8" s="22">
        <v>251.6832</v>
      </c>
      <c r="I8" s="25">
        <f>H8/G8</f>
        <v>1.1785702244349789</v>
      </c>
      <c r="J8" s="27">
        <f>H8-G8</f>
        <v>38.133600000000001</v>
      </c>
      <c r="K8" s="18">
        <f t="shared" si="4"/>
        <v>24.532100000000014</v>
      </c>
      <c r="L8" s="47">
        <f>F8-J8</f>
        <v>-13.367699999999985</v>
      </c>
      <c r="M8" s="51">
        <f t="shared" si="6"/>
        <v>2.1456948652217821E-2</v>
      </c>
      <c r="N8" s="52">
        <f t="shared" si="7"/>
        <v>2.1397993538513859E-2</v>
      </c>
    </row>
    <row r="9" spans="2:14">
      <c r="B9" s="58" t="s">
        <v>20</v>
      </c>
      <c r="C9" s="24">
        <v>198.49440000000001</v>
      </c>
      <c r="D9" s="22">
        <v>251.16630000000001</v>
      </c>
      <c r="E9" s="25">
        <f>D9/C9</f>
        <v>1.2653571083113679</v>
      </c>
      <c r="F9" s="26">
        <f>D9-C9</f>
        <v>52.671899999999994</v>
      </c>
      <c r="G9" s="21">
        <v>0.68959999999999999</v>
      </c>
      <c r="H9" s="22">
        <v>0.58450000000000002</v>
      </c>
      <c r="I9" s="25">
        <f>H9/G9</f>
        <v>0.84759280742459397</v>
      </c>
      <c r="J9" s="27">
        <f>H9-G9</f>
        <v>-0.10509999999999997</v>
      </c>
      <c r="K9" s="18">
        <f t="shared" si="4"/>
        <v>250.58180000000002</v>
      </c>
      <c r="L9" s="47">
        <f>F9-J9</f>
        <v>52.776999999999994</v>
      </c>
      <c r="M9" s="51">
        <f t="shared" si="6"/>
        <v>1.9511092985318109E-2</v>
      </c>
      <c r="N9" s="52">
        <f t="shared" si="7"/>
        <v>4.9693929603808874E-5</v>
      </c>
    </row>
    <row r="10" spans="2:14">
      <c r="B10" s="58" t="s">
        <v>17</v>
      </c>
      <c r="C10" s="24">
        <v>149.12629999999999</v>
      </c>
      <c r="D10" s="22">
        <v>231.7054</v>
      </c>
      <c r="E10" s="25">
        <f t="shared" si="0"/>
        <v>1.5537527585677378</v>
      </c>
      <c r="F10" s="26">
        <f t="shared" si="1"/>
        <v>82.579100000000011</v>
      </c>
      <c r="G10" s="21">
        <v>29.6555</v>
      </c>
      <c r="H10" s="22">
        <v>57.920099999999998</v>
      </c>
      <c r="I10" s="25">
        <f t="shared" si="2"/>
        <v>1.953098076242181</v>
      </c>
      <c r="J10" s="27">
        <f t="shared" si="3"/>
        <v>28.264599999999998</v>
      </c>
      <c r="K10" s="18">
        <f t="shared" si="4"/>
        <v>173.78530000000001</v>
      </c>
      <c r="L10" s="47">
        <f t="shared" si="5"/>
        <v>54.31450000000001</v>
      </c>
      <c r="M10" s="51">
        <f t="shared" si="6"/>
        <v>1.7999331935057872E-2</v>
      </c>
      <c r="N10" s="52">
        <f t="shared" si="7"/>
        <v>4.9243410984526441E-3</v>
      </c>
    </row>
    <row r="11" spans="2:14">
      <c r="B11" s="30" t="s">
        <v>11</v>
      </c>
      <c r="C11" s="24">
        <v>176.33760000000001</v>
      </c>
      <c r="D11" s="22">
        <v>212.6431</v>
      </c>
      <c r="E11" s="25">
        <f t="shared" si="0"/>
        <v>1.2058863225993774</v>
      </c>
      <c r="F11" s="26">
        <f t="shared" si="1"/>
        <v>36.305499999999995</v>
      </c>
      <c r="G11" s="21">
        <v>759.15440000000001</v>
      </c>
      <c r="H11" s="22">
        <v>651.28589999999997</v>
      </c>
      <c r="I11" s="25">
        <f t="shared" si="2"/>
        <v>0.85790966896852594</v>
      </c>
      <c r="J11" s="27">
        <f t="shared" si="3"/>
        <v>-107.86850000000004</v>
      </c>
      <c r="K11" s="18">
        <f t="shared" si="4"/>
        <v>-438.64279999999997</v>
      </c>
      <c r="L11" s="47">
        <f t="shared" si="5"/>
        <v>144.17400000000004</v>
      </c>
      <c r="M11" s="51">
        <f t="shared" si="6"/>
        <v>1.6518534918045523E-2</v>
      </c>
      <c r="N11" s="52">
        <f t="shared" si="7"/>
        <v>5.537203706852576E-2</v>
      </c>
    </row>
    <row r="12" spans="2:14" ht="16.5" customHeight="1">
      <c r="B12" s="30" t="s">
        <v>18</v>
      </c>
      <c r="C12" s="24">
        <v>146.94300000000001</v>
      </c>
      <c r="D12" s="22">
        <v>185.5205</v>
      </c>
      <c r="E12" s="25">
        <f t="shared" si="0"/>
        <v>1.2625337715985108</v>
      </c>
      <c r="F12" s="26">
        <f t="shared" si="1"/>
        <v>38.577499999999986</v>
      </c>
      <c r="G12" s="21">
        <v>54.7241</v>
      </c>
      <c r="H12" s="22">
        <v>35.714500000000001</v>
      </c>
      <c r="I12" s="25">
        <f t="shared" si="2"/>
        <v>0.65262836666112378</v>
      </c>
      <c r="J12" s="27">
        <f t="shared" si="3"/>
        <v>-19.009599999999999</v>
      </c>
      <c r="K12" s="18">
        <f t="shared" si="4"/>
        <v>149.80599999999998</v>
      </c>
      <c r="L12" s="47">
        <f t="shared" si="5"/>
        <v>57.587099999999985</v>
      </c>
      <c r="M12" s="51">
        <f t="shared" si="6"/>
        <v>1.4411597918123204E-2</v>
      </c>
      <c r="N12" s="52">
        <f t="shared" si="7"/>
        <v>3.0364308791021935E-3</v>
      </c>
    </row>
    <row r="13" spans="2:14">
      <c r="B13" s="30" t="s">
        <v>16</v>
      </c>
      <c r="C13" s="24">
        <v>234.34880000000001</v>
      </c>
      <c r="D13" s="22">
        <v>172.55869999999999</v>
      </c>
      <c r="E13" s="25">
        <f>D13/C13</f>
        <v>0.73633276551874804</v>
      </c>
      <c r="F13" s="26">
        <f>D13-C13</f>
        <v>-61.790100000000024</v>
      </c>
      <c r="G13" s="21">
        <v>52.631999999999998</v>
      </c>
      <c r="H13" s="28">
        <v>60.606000000000002</v>
      </c>
      <c r="I13" s="25">
        <f>H13/G13</f>
        <v>1.1515047879616964</v>
      </c>
      <c r="J13" s="27">
        <f>H13-G13</f>
        <v>7.9740000000000038</v>
      </c>
      <c r="K13" s="18">
        <f t="shared" si="4"/>
        <v>111.95269999999999</v>
      </c>
      <c r="L13" s="47">
        <f>F13-J13</f>
        <v>-69.764100000000028</v>
      </c>
      <c r="M13" s="51">
        <f t="shared" si="6"/>
        <v>1.3404699759185892E-2</v>
      </c>
      <c r="N13" s="52">
        <f t="shared" si="7"/>
        <v>5.1526951198775719E-3</v>
      </c>
    </row>
    <row r="14" spans="2:14">
      <c r="B14" s="30" t="s">
        <v>23</v>
      </c>
      <c r="C14" s="24">
        <v>82.0989</v>
      </c>
      <c r="D14" s="22">
        <v>109.0446</v>
      </c>
      <c r="E14" s="25">
        <f>D14/C14</f>
        <v>1.3282102439862167</v>
      </c>
      <c r="F14" s="26">
        <f>D14-C14</f>
        <v>26.945700000000002</v>
      </c>
      <c r="G14" s="21">
        <v>10.226900000000001</v>
      </c>
      <c r="H14" s="28">
        <v>1.5449999999999999</v>
      </c>
      <c r="I14" s="25">
        <f>H14/G14</f>
        <v>0.15107217240806109</v>
      </c>
      <c r="J14" s="27">
        <f>H14-G14</f>
        <v>-8.6819000000000006</v>
      </c>
      <c r="K14" s="18">
        <f t="shared" si="4"/>
        <v>107.4996</v>
      </c>
      <c r="L14" s="47">
        <f>F14-J14</f>
        <v>35.627600000000001</v>
      </c>
      <c r="M14" s="51">
        <f t="shared" si="6"/>
        <v>8.470799347471452E-3</v>
      </c>
      <c r="N14" s="52">
        <f t="shared" si="7"/>
        <v>1.3135521169869069E-4</v>
      </c>
    </row>
    <row r="15" spans="2:14">
      <c r="B15" s="30" t="s">
        <v>19</v>
      </c>
      <c r="C15" s="24">
        <v>127.4216</v>
      </c>
      <c r="D15" s="22">
        <v>108.90900000000001</v>
      </c>
      <c r="E15" s="25">
        <f t="shared" si="0"/>
        <v>0.85471380048594592</v>
      </c>
      <c r="F15" s="26">
        <f t="shared" si="1"/>
        <v>-18.512599999999992</v>
      </c>
      <c r="G15" s="21">
        <v>84.321899999999999</v>
      </c>
      <c r="H15" s="22">
        <v>90.330100000000002</v>
      </c>
      <c r="I15" s="25">
        <f t="shared" si="2"/>
        <v>1.0712531382713151</v>
      </c>
      <c r="J15" s="27">
        <f t="shared" si="3"/>
        <v>6.0082000000000022</v>
      </c>
      <c r="K15" s="18">
        <f t="shared" si="4"/>
        <v>18.578900000000004</v>
      </c>
      <c r="L15" s="47">
        <f t="shared" si="5"/>
        <v>-24.520799999999994</v>
      </c>
      <c r="M15" s="51">
        <f t="shared" si="6"/>
        <v>8.4602656723374511E-3</v>
      </c>
      <c r="N15" s="52">
        <f t="shared" si="7"/>
        <v>7.6798248597177354E-3</v>
      </c>
    </row>
    <row r="16" spans="2:14" ht="15.75" customHeight="1">
      <c r="B16" s="42" t="s">
        <v>21</v>
      </c>
      <c r="C16" s="24">
        <v>67.225300000000004</v>
      </c>
      <c r="D16" s="22">
        <v>76.519099999999995</v>
      </c>
      <c r="E16" s="25">
        <f>D16/C16</f>
        <v>1.1382485463062268</v>
      </c>
      <c r="F16" s="26">
        <f>D16-C16</f>
        <v>9.2937999999999903</v>
      </c>
      <c r="G16" s="21">
        <v>206.6052</v>
      </c>
      <c r="H16" s="22">
        <v>156.98079999999999</v>
      </c>
      <c r="I16" s="25">
        <f>H16/G16</f>
        <v>0.75981049847728899</v>
      </c>
      <c r="J16" s="27">
        <f>H16-G16</f>
        <v>-49.624400000000009</v>
      </c>
      <c r="K16" s="18">
        <f t="shared" si="4"/>
        <v>-80.461699999999993</v>
      </c>
      <c r="L16" s="47">
        <f>F16-J16</f>
        <v>58.918199999999999</v>
      </c>
      <c r="M16" s="51">
        <f t="shared" si="6"/>
        <v>5.9441544317563886E-3</v>
      </c>
      <c r="N16" s="52">
        <f t="shared" si="7"/>
        <v>1.3346437680666552E-2</v>
      </c>
    </row>
    <row r="17" spans="1:14">
      <c r="B17" s="30" t="s">
        <v>22</v>
      </c>
      <c r="C17" s="24">
        <v>188.905</v>
      </c>
      <c r="D17" s="22">
        <v>74.735100000000003</v>
      </c>
      <c r="E17" s="25">
        <f t="shared" si="0"/>
        <v>0.39562266747836217</v>
      </c>
      <c r="F17" s="26">
        <f t="shared" si="1"/>
        <v>-114.1699</v>
      </c>
      <c r="G17" s="21">
        <v>113.6767</v>
      </c>
      <c r="H17" s="22">
        <v>64.666799999999995</v>
      </c>
      <c r="I17" s="25">
        <f t="shared" si="2"/>
        <v>0.56886591535468567</v>
      </c>
      <c r="J17" s="27">
        <f t="shared" si="3"/>
        <v>-49.009900000000002</v>
      </c>
      <c r="K17" s="18">
        <f t="shared" si="4"/>
        <v>10.068300000000008</v>
      </c>
      <c r="L17" s="47">
        <f t="shared" si="5"/>
        <v>-65.16</v>
      </c>
      <c r="M17" s="51">
        <f t="shared" si="6"/>
        <v>5.8055697972500585E-3</v>
      </c>
      <c r="N17" s="52">
        <f t="shared" si="7"/>
        <v>5.4979425267811591E-3</v>
      </c>
    </row>
    <row r="18" spans="1:14" ht="15" customHeight="1">
      <c r="B18" s="30" t="s">
        <v>27</v>
      </c>
      <c r="C18" s="24">
        <v>45.656100000000002</v>
      </c>
      <c r="D18" s="22">
        <v>48.694499999999998</v>
      </c>
      <c r="E18" s="25">
        <f>D18/C18</f>
        <v>1.066549705296773</v>
      </c>
      <c r="F18" s="26">
        <f>D18-C18</f>
        <v>3.0383999999999958</v>
      </c>
      <c r="G18" s="21">
        <v>87.171300000000002</v>
      </c>
      <c r="H18" s="22">
        <v>26.6067</v>
      </c>
      <c r="I18" s="25">
        <f>H18/G18</f>
        <v>0.30522316404596467</v>
      </c>
      <c r="J18" s="27">
        <f>H18-G18</f>
        <v>-60.564599999999999</v>
      </c>
      <c r="K18" s="18">
        <f t="shared" si="4"/>
        <v>22.087799999999998</v>
      </c>
      <c r="L18" s="47">
        <f>F18-J18</f>
        <v>63.602999999999994</v>
      </c>
      <c r="M18" s="51">
        <f t="shared" si="6"/>
        <v>3.7826846888837098E-3</v>
      </c>
      <c r="N18" s="52">
        <f t="shared" si="7"/>
        <v>2.2620897806495495E-3</v>
      </c>
    </row>
    <row r="19" spans="1:14" ht="15" customHeight="1">
      <c r="B19" s="30" t="s">
        <v>25</v>
      </c>
      <c r="C19" s="57">
        <v>40.196800000000003</v>
      </c>
      <c r="D19" s="28">
        <v>39.3339</v>
      </c>
      <c r="E19" s="25">
        <f>D19/C19</f>
        <v>0.97853311706404478</v>
      </c>
      <c r="F19" s="26">
        <f>D19-C19</f>
        <v>-0.86290000000000333</v>
      </c>
      <c r="G19" s="21">
        <v>13.2012</v>
      </c>
      <c r="H19" s="22">
        <v>13.177300000000001</v>
      </c>
      <c r="I19" s="25">
        <f>H19/G19</f>
        <v>0.99818955852498259</v>
      </c>
      <c r="J19" s="27">
        <f>H19-G19</f>
        <v>-2.3899999999999366E-2</v>
      </c>
      <c r="K19" s="18">
        <f t="shared" si="4"/>
        <v>26.156599999999997</v>
      </c>
      <c r="L19" s="47">
        <f>F19-J19</f>
        <v>-0.83900000000000396</v>
      </c>
      <c r="M19" s="51">
        <f t="shared" si="6"/>
        <v>3.0555348403635517E-3</v>
      </c>
      <c r="N19" s="52">
        <f t="shared" si="7"/>
        <v>1.1203281754803606E-3</v>
      </c>
    </row>
    <row r="20" spans="1:14">
      <c r="B20" s="30" t="s">
        <v>29</v>
      </c>
      <c r="C20" s="24">
        <v>20.8277</v>
      </c>
      <c r="D20" s="22">
        <v>38.5931</v>
      </c>
      <c r="E20" s="25">
        <f t="shared" si="0"/>
        <v>1.8529698430455595</v>
      </c>
      <c r="F20" s="26">
        <f t="shared" si="1"/>
        <v>17.7654</v>
      </c>
      <c r="G20" s="21">
        <v>42.9893</v>
      </c>
      <c r="H20" s="22">
        <v>154.97579999999999</v>
      </c>
      <c r="I20" s="25">
        <f t="shared" si="2"/>
        <v>3.6049854266061554</v>
      </c>
      <c r="J20" s="27">
        <f t="shared" si="3"/>
        <v>111.98649999999999</v>
      </c>
      <c r="K20" s="18">
        <f t="shared" si="4"/>
        <v>-116.3827</v>
      </c>
      <c r="L20" s="47">
        <f t="shared" si="5"/>
        <v>-94.221099999999993</v>
      </c>
      <c r="M20" s="51">
        <f t="shared" si="6"/>
        <v>2.9979880369766176E-3</v>
      </c>
      <c r="N20" s="52">
        <f t="shared" si="7"/>
        <v>1.3175973473898997E-2</v>
      </c>
    </row>
    <row r="21" spans="1:14">
      <c r="B21" s="30" t="s">
        <v>24</v>
      </c>
      <c r="C21" s="24">
        <v>58.426600000000001</v>
      </c>
      <c r="D21" s="22">
        <v>38.4024</v>
      </c>
      <c r="E21" s="25">
        <f t="shared" si="0"/>
        <v>0.65727596676856093</v>
      </c>
      <c r="F21" s="26">
        <f t="shared" si="1"/>
        <v>-20.0242</v>
      </c>
      <c r="G21" s="21">
        <v>40.958500000000001</v>
      </c>
      <c r="H21" s="22">
        <v>47.838500000000003</v>
      </c>
      <c r="I21" s="25">
        <f t="shared" si="2"/>
        <v>1.1679749014246128</v>
      </c>
      <c r="J21" s="27">
        <f t="shared" si="3"/>
        <v>6.8800000000000026</v>
      </c>
      <c r="K21" s="18">
        <f t="shared" si="4"/>
        <v>-9.4361000000000033</v>
      </c>
      <c r="L21" s="47">
        <f t="shared" si="5"/>
        <v>-26.904200000000003</v>
      </c>
      <c r="M21" s="51">
        <f t="shared" si="6"/>
        <v>2.9831740852948032E-3</v>
      </c>
      <c r="N21" s="52">
        <f t="shared" si="7"/>
        <v>4.067207957830301E-3</v>
      </c>
    </row>
    <row r="22" spans="1:14">
      <c r="B22" s="30" t="s">
        <v>37</v>
      </c>
      <c r="C22" s="24">
        <v>20.385000000000002</v>
      </c>
      <c r="D22" s="22">
        <v>37.725700000000003</v>
      </c>
      <c r="E22" s="25">
        <f t="shared" si="0"/>
        <v>1.8506597988717195</v>
      </c>
      <c r="F22" s="26">
        <f t="shared" si="1"/>
        <v>17.340700000000002</v>
      </c>
      <c r="G22" s="21">
        <v>30.690799999999999</v>
      </c>
      <c r="H22" s="22">
        <v>32.119399999999999</v>
      </c>
      <c r="I22" s="25">
        <f t="shared" si="2"/>
        <v>1.0465481512375043</v>
      </c>
      <c r="J22" s="27">
        <f t="shared" si="3"/>
        <v>1.4285999999999994</v>
      </c>
      <c r="K22" s="18">
        <f t="shared" si="4"/>
        <v>5.6063000000000045</v>
      </c>
      <c r="L22" s="47">
        <f t="shared" si="5"/>
        <v>15.912100000000002</v>
      </c>
      <c r="M22" s="51">
        <f t="shared" si="6"/>
        <v>2.9306066961858157E-3</v>
      </c>
      <c r="N22" s="52">
        <f t="shared" si="7"/>
        <v>2.7307770787281076E-3</v>
      </c>
    </row>
    <row r="23" spans="1:14" ht="16.5" customHeight="1">
      <c r="B23" s="30" t="s">
        <v>33</v>
      </c>
      <c r="C23" s="24">
        <v>20.848400000000002</v>
      </c>
      <c r="D23" s="22">
        <v>32.935600000000001</v>
      </c>
      <c r="E23" s="25">
        <f>D23/C23</f>
        <v>1.5797663130024366</v>
      </c>
      <c r="F23" s="26">
        <f>D23-C23</f>
        <v>12.087199999999999</v>
      </c>
      <c r="G23" s="21">
        <v>13.864800000000001</v>
      </c>
      <c r="H23" s="22">
        <v>24.520800000000001</v>
      </c>
      <c r="I23" s="25">
        <f t="shared" si="2"/>
        <v>1.7685649991344989</v>
      </c>
      <c r="J23" s="27">
        <f>H23-G23</f>
        <v>10.656000000000001</v>
      </c>
      <c r="K23" s="18">
        <f t="shared" si="4"/>
        <v>8.4147999999999996</v>
      </c>
      <c r="L23" s="47">
        <f>F23-J23</f>
        <v>1.4311999999999987</v>
      </c>
      <c r="M23" s="51">
        <f t="shared" si="6"/>
        <v>2.5585022916181153E-3</v>
      </c>
      <c r="N23" s="52">
        <f t="shared" si="7"/>
        <v>2.0847474919231425E-3</v>
      </c>
    </row>
    <row r="24" spans="1:14">
      <c r="B24" s="30" t="s">
        <v>31</v>
      </c>
      <c r="C24" s="24">
        <v>24.446300000000001</v>
      </c>
      <c r="D24" s="22">
        <v>31.856000000000002</v>
      </c>
      <c r="E24" s="25">
        <f t="shared" si="0"/>
        <v>1.3031010827814435</v>
      </c>
      <c r="F24" s="26">
        <f t="shared" si="1"/>
        <v>7.4097000000000008</v>
      </c>
      <c r="G24" s="21">
        <v>9.1000000000000004E-3</v>
      </c>
      <c r="H24" s="22">
        <v>0.94410000000000005</v>
      </c>
      <c r="I24" s="25">
        <f t="shared" si="2"/>
        <v>103.74725274725274</v>
      </c>
      <c r="J24" s="27">
        <f t="shared" si="3"/>
        <v>0.93500000000000005</v>
      </c>
      <c r="K24" s="18">
        <f t="shared" si="4"/>
        <v>30.911900000000003</v>
      </c>
      <c r="L24" s="47">
        <f t="shared" si="5"/>
        <v>6.4747000000000003</v>
      </c>
      <c r="M24" s="51">
        <f t="shared" si="6"/>
        <v>2.4746368367901811E-3</v>
      </c>
      <c r="N24" s="52">
        <f t="shared" si="7"/>
        <v>8.0266961401122267E-5</v>
      </c>
    </row>
    <row r="25" spans="1:14">
      <c r="B25" s="42" t="s">
        <v>38</v>
      </c>
      <c r="C25" s="24">
        <v>44.813499999999998</v>
      </c>
      <c r="D25" s="22">
        <v>28.218499999999999</v>
      </c>
      <c r="E25" s="25">
        <f t="shared" si="0"/>
        <v>0.62968748256663731</v>
      </c>
      <c r="F25" s="26">
        <f t="shared" si="1"/>
        <v>-16.594999999999999</v>
      </c>
      <c r="G25" s="21">
        <v>16.328800000000001</v>
      </c>
      <c r="H25" s="22">
        <v>17.761900000000001</v>
      </c>
      <c r="I25" s="25">
        <f t="shared" si="2"/>
        <v>1.0877651756405859</v>
      </c>
      <c r="J25" s="27">
        <f t="shared" si="3"/>
        <v>1.4330999999999996</v>
      </c>
      <c r="K25" s="18">
        <f t="shared" si="4"/>
        <v>10.456599999999998</v>
      </c>
      <c r="L25" s="47">
        <f t="shared" si="5"/>
        <v>-18.028099999999998</v>
      </c>
      <c r="M25" s="51">
        <f t="shared" si="6"/>
        <v>2.1920686708614928E-3</v>
      </c>
      <c r="N25" s="52">
        <f t="shared" si="7"/>
        <v>1.510108825029757E-3</v>
      </c>
    </row>
    <row r="26" spans="1:14" ht="14.25" customHeight="1">
      <c r="B26" s="30" t="s">
        <v>28</v>
      </c>
      <c r="C26" s="24">
        <v>33.8812</v>
      </c>
      <c r="D26" s="22">
        <v>27.149799999999999</v>
      </c>
      <c r="E26" s="25">
        <f t="shared" si="0"/>
        <v>0.80132344781176579</v>
      </c>
      <c r="F26" s="26">
        <f t="shared" si="1"/>
        <v>-6.7314000000000007</v>
      </c>
      <c r="G26" s="21">
        <v>141.03389999999999</v>
      </c>
      <c r="H26" s="22">
        <v>107.7724</v>
      </c>
      <c r="I26" s="25">
        <f t="shared" si="2"/>
        <v>0.76415953894772826</v>
      </c>
      <c r="J26" s="27">
        <f t="shared" si="3"/>
        <v>-33.261499999999984</v>
      </c>
      <c r="K26" s="18">
        <f t="shared" si="4"/>
        <v>-80.622600000000006</v>
      </c>
      <c r="L26" s="47">
        <f t="shared" si="5"/>
        <v>26.530099999999983</v>
      </c>
      <c r="M26" s="51">
        <f t="shared" si="6"/>
        <v>2.1090499495067193E-3</v>
      </c>
      <c r="N26" s="52">
        <f t="shared" si="7"/>
        <v>9.1627614351300797E-3</v>
      </c>
    </row>
    <row r="27" spans="1:14">
      <c r="B27" s="30" t="s">
        <v>26</v>
      </c>
      <c r="C27" s="24">
        <v>45.176000000000002</v>
      </c>
      <c r="D27" s="22">
        <v>25.065000000000001</v>
      </c>
      <c r="E27" s="25">
        <f>D27/C27</f>
        <v>0.55482999822914825</v>
      </c>
      <c r="F27" s="26">
        <f>D27-C27</f>
        <v>-20.111000000000001</v>
      </c>
      <c r="G27" s="21">
        <v>340.7244</v>
      </c>
      <c r="H27" s="22">
        <v>179.54329999999999</v>
      </c>
      <c r="I27" s="25">
        <f>H27/G27</f>
        <v>0.52694582483673014</v>
      </c>
      <c r="J27" s="27">
        <f>H27-G27</f>
        <v>-161.18110000000001</v>
      </c>
      <c r="K27" s="18">
        <f t="shared" ref="K27:K30" si="8">D27-H27</f>
        <v>-154.47829999999999</v>
      </c>
      <c r="L27" s="47">
        <f>F27-J27</f>
        <v>141.07010000000002</v>
      </c>
      <c r="M27" s="51">
        <f t="shared" si="6"/>
        <v>1.9470985784199488E-3</v>
      </c>
      <c r="N27" s="52">
        <f t="shared" si="7"/>
        <v>1.5264691379017172E-2</v>
      </c>
    </row>
    <row r="28" spans="1:14">
      <c r="B28" s="30" t="s">
        <v>30</v>
      </c>
      <c r="C28" s="24">
        <v>31.1937</v>
      </c>
      <c r="D28" s="22">
        <v>24.221499999999999</v>
      </c>
      <c r="E28" s="25">
        <f>D28/C28</f>
        <v>0.7764869188329695</v>
      </c>
      <c r="F28" s="26">
        <f>D28-C28</f>
        <v>-6.9722000000000008</v>
      </c>
      <c r="G28" s="21">
        <v>3.8919999999999999</v>
      </c>
      <c r="H28" s="22">
        <v>1.871</v>
      </c>
      <c r="I28" s="25">
        <f>H28/G28</f>
        <v>0.48072970195272352</v>
      </c>
      <c r="J28" s="27">
        <f>H28-G28</f>
        <v>-2.0209999999999999</v>
      </c>
      <c r="K28" s="18">
        <f t="shared" si="8"/>
        <v>22.3505</v>
      </c>
      <c r="L28" s="47">
        <f>F28-J28</f>
        <v>-4.9512000000000009</v>
      </c>
      <c r="M28" s="51">
        <f t="shared" si="6"/>
        <v>1.8815738367124989E-3</v>
      </c>
      <c r="N28" s="52">
        <f t="shared" si="7"/>
        <v>1.5907158646488693E-4</v>
      </c>
    </row>
    <row r="29" spans="1:14">
      <c r="B29" s="30" t="s">
        <v>32</v>
      </c>
      <c r="C29" s="24">
        <v>27.248999999999999</v>
      </c>
      <c r="D29" s="22">
        <v>21.1815</v>
      </c>
      <c r="E29" s="25">
        <f>D29/C29</f>
        <v>0.77733127821204451</v>
      </c>
      <c r="F29" s="26">
        <f>D29-C29</f>
        <v>-6.067499999999999</v>
      </c>
      <c r="G29" s="21">
        <v>18.649699999999999</v>
      </c>
      <c r="H29" s="22">
        <v>41.757599999999996</v>
      </c>
      <c r="I29" s="25">
        <f>H29/G29</f>
        <v>2.2390494217065151</v>
      </c>
      <c r="J29" s="27">
        <f>H29-G29</f>
        <v>23.107899999999997</v>
      </c>
      <c r="K29" s="18">
        <f t="shared" si="8"/>
        <v>-20.576099999999997</v>
      </c>
      <c r="L29" s="47">
        <f>F29-J29</f>
        <v>-29.175399999999996</v>
      </c>
      <c r="M29" s="51">
        <f t="shared" si="6"/>
        <v>1.6454206478676299E-3</v>
      </c>
      <c r="N29" s="52">
        <f t="shared" si="7"/>
        <v>3.5502125488862434E-3</v>
      </c>
    </row>
    <row r="30" spans="1:14" ht="16.5" thickBot="1">
      <c r="B30" s="30" t="s">
        <v>35</v>
      </c>
      <c r="C30" s="24">
        <v>16.864899999999999</v>
      </c>
      <c r="D30" s="22">
        <v>20.127300000000002</v>
      </c>
      <c r="E30" s="25">
        <f t="shared" si="0"/>
        <v>1.1934431867369508</v>
      </c>
      <c r="F30" s="26">
        <f t="shared" si="1"/>
        <v>3.2624000000000031</v>
      </c>
      <c r="G30" s="21">
        <v>0.76680000000000004</v>
      </c>
      <c r="H30" s="22">
        <v>1.4752000000000001</v>
      </c>
      <c r="I30" s="25">
        <f t="shared" si="2"/>
        <v>1.9238393322900365</v>
      </c>
      <c r="J30" s="27">
        <f t="shared" si="3"/>
        <v>0.70840000000000003</v>
      </c>
      <c r="K30" s="18">
        <f t="shared" si="8"/>
        <v>18.652100000000001</v>
      </c>
      <c r="L30" s="47">
        <f t="shared" si="5"/>
        <v>2.5540000000000029</v>
      </c>
      <c r="M30" s="51">
        <f t="shared" si="6"/>
        <v>1.5635283150780704E-3</v>
      </c>
      <c r="N30" s="52">
        <f t="shared" si="7"/>
        <v>1.2542084679476281E-4</v>
      </c>
    </row>
    <row r="31" spans="1:14" s="4" customFormat="1" ht="17.25" thickTop="1" thickBot="1">
      <c r="A31" s="2"/>
      <c r="B31" s="3" t="s">
        <v>12</v>
      </c>
      <c r="C31" s="17">
        <f>SUM(C6:C30)</f>
        <v>2646.6666999999993</v>
      </c>
      <c r="D31" s="16">
        <f>SUM(D6:D30)</f>
        <v>2775.4880000000012</v>
      </c>
      <c r="E31" s="13">
        <f t="shared" si="0"/>
        <v>1.0486730346514739</v>
      </c>
      <c r="F31" s="12">
        <f t="shared" si="1"/>
        <v>128.82130000000188</v>
      </c>
      <c r="G31" s="11">
        <f>SUM(G6:G30)</f>
        <v>3385.3406999999997</v>
      </c>
      <c r="H31" s="11">
        <f>SUM(H6:H30)</f>
        <v>3288.0989999999993</v>
      </c>
      <c r="I31" s="13">
        <f t="shared" si="2"/>
        <v>0.97127565328949006</v>
      </c>
      <c r="J31" s="14">
        <f t="shared" si="3"/>
        <v>-97.241700000000492</v>
      </c>
      <c r="K31" s="15">
        <f>D31-H31</f>
        <v>-512.61099999999806</v>
      </c>
      <c r="L31" s="48">
        <f t="shared" si="5"/>
        <v>226.06300000000238</v>
      </c>
      <c r="M31" s="53">
        <f t="shared" si="6"/>
        <v>0.21560537559232512</v>
      </c>
      <c r="N31" s="54">
        <f t="shared" si="7"/>
        <v>0.2795527121237884</v>
      </c>
    </row>
    <row r="32" spans="1:14" s="31" customFormat="1" ht="17.25" thickTop="1" thickBot="1">
      <c r="A32" s="34"/>
      <c r="B32" s="35" t="s">
        <v>13</v>
      </c>
      <c r="C32" s="36">
        <v>2911.6028000000001</v>
      </c>
      <c r="D32" s="37">
        <v>3037.2374</v>
      </c>
      <c r="E32" s="38">
        <f t="shared" si="0"/>
        <v>1.0431496356577208</v>
      </c>
      <c r="F32" s="39">
        <f t="shared" si="1"/>
        <v>125.63459999999986</v>
      </c>
      <c r="G32" s="40">
        <v>3638.2109</v>
      </c>
      <c r="H32" s="43">
        <v>3592.1768999999999</v>
      </c>
      <c r="I32" s="44">
        <f t="shared" si="2"/>
        <v>0.98734707765291996</v>
      </c>
      <c r="J32" s="45">
        <f t="shared" si="3"/>
        <v>-46.034000000000106</v>
      </c>
      <c r="K32" s="41">
        <f>D32-H32</f>
        <v>-554.93949999999995</v>
      </c>
      <c r="L32" s="46">
        <f t="shared" si="5"/>
        <v>171.66859999999997</v>
      </c>
      <c r="M32" s="55">
        <f t="shared" si="6"/>
        <v>0.23593858463450634</v>
      </c>
      <c r="N32" s="56">
        <f t="shared" si="7"/>
        <v>0.30540527971433429</v>
      </c>
    </row>
    <row r="33" spans="2:2" ht="16.5" thickTop="1">
      <c r="B33" s="10" t="s">
        <v>14</v>
      </c>
    </row>
    <row r="34" spans="2:2">
      <c r="B34" s="30"/>
    </row>
  </sheetData>
  <mergeCells count="8">
    <mergeCell ref="B1:L1"/>
    <mergeCell ref="M4:N4"/>
    <mergeCell ref="B4:B5"/>
    <mergeCell ref="I3:L3"/>
    <mergeCell ref="C2:H2"/>
    <mergeCell ref="K4:L4"/>
    <mergeCell ref="G4:J4"/>
    <mergeCell ref="C4:F4"/>
  </mergeCells>
  <phoneticPr fontId="0" type="noConversion"/>
  <printOptions horizontalCentered="1"/>
  <pageMargins left="0.19685039370078741" right="0.19685039370078741" top="0.51181102362204722" bottom="0.51181102362204722" header="0.51181102362204722" footer="0.4724409448818898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KÜM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FabianPeter</dc:creator>
  <cp:lastModifiedBy>GazdaG</cp:lastModifiedBy>
  <cp:lastPrinted>2011-06-03T11:55:36Z</cp:lastPrinted>
  <dcterms:created xsi:type="dcterms:W3CDTF">2000-05-08T09:28:39Z</dcterms:created>
  <dcterms:modified xsi:type="dcterms:W3CDTF">2012-05-10T13:22:24Z</dcterms:modified>
</cp:coreProperties>
</file>