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5" windowWidth="11340" windowHeight="6540"/>
  </bookViews>
  <sheets>
    <sheet name="Munka1" sheetId="2" r:id="rId1"/>
  </sheets>
  <calcPr calcId="125725"/>
</workbook>
</file>

<file path=xl/calcChain.xml><?xml version="1.0" encoding="utf-8"?>
<calcChain xmlns="http://schemas.openxmlformats.org/spreadsheetml/2006/main">
  <c r="N7" i="2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6"/>
  <c r="M7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6"/>
  <c r="H33"/>
  <c r="H21"/>
  <c r="D21"/>
  <c r="D33"/>
  <c r="K8"/>
  <c r="E32"/>
  <c r="F32"/>
  <c r="I32"/>
  <c r="J32"/>
  <c r="L32" s="1"/>
  <c r="K32"/>
  <c r="K12"/>
  <c r="J12"/>
  <c r="I12"/>
  <c r="F12"/>
  <c r="L12" s="1"/>
  <c r="E12"/>
  <c r="K16"/>
  <c r="J16"/>
  <c r="I16"/>
  <c r="F16"/>
  <c r="E16"/>
  <c r="K7"/>
  <c r="J7"/>
  <c r="I7"/>
  <c r="F7"/>
  <c r="E7"/>
  <c r="J8"/>
  <c r="I8"/>
  <c r="F8"/>
  <c r="E8"/>
  <c r="G33"/>
  <c r="C33"/>
  <c r="I27"/>
  <c r="J27"/>
  <c r="F27"/>
  <c r="L27" s="1"/>
  <c r="K27"/>
  <c r="E27"/>
  <c r="I23"/>
  <c r="J23"/>
  <c r="F23"/>
  <c r="K23"/>
  <c r="E23"/>
  <c r="C21"/>
  <c r="G21"/>
  <c r="E15"/>
  <c r="F28"/>
  <c r="J28"/>
  <c r="L28" s="1"/>
  <c r="F30"/>
  <c r="L30" s="1"/>
  <c r="J30"/>
  <c r="F31"/>
  <c r="J31"/>
  <c r="K28"/>
  <c r="K30"/>
  <c r="K31"/>
  <c r="K29"/>
  <c r="J29"/>
  <c r="I28"/>
  <c r="I30"/>
  <c r="I31"/>
  <c r="F29"/>
  <c r="E29"/>
  <c r="E28"/>
  <c r="E30"/>
  <c r="E31"/>
  <c r="I29"/>
  <c r="F26"/>
  <c r="J26"/>
  <c r="K26"/>
  <c r="I26"/>
  <c r="E26"/>
  <c r="F22"/>
  <c r="L22" s="1"/>
  <c r="J22"/>
  <c r="K22"/>
  <c r="I22"/>
  <c r="E22"/>
  <c r="F25"/>
  <c r="J25"/>
  <c r="K25"/>
  <c r="I25"/>
  <c r="E25"/>
  <c r="F24"/>
  <c r="J24"/>
  <c r="K24"/>
  <c r="I24"/>
  <c r="E24"/>
  <c r="I9"/>
  <c r="I11"/>
  <c r="I13"/>
  <c r="I10"/>
  <c r="I14"/>
  <c r="I17"/>
  <c r="I15"/>
  <c r="I18"/>
  <c r="I19"/>
  <c r="I20"/>
  <c r="I6"/>
  <c r="E9"/>
  <c r="E11"/>
  <c r="E13"/>
  <c r="E10"/>
  <c r="E14"/>
  <c r="E17"/>
  <c r="E18"/>
  <c r="E19"/>
  <c r="E20"/>
  <c r="E6"/>
  <c r="F9"/>
  <c r="L9" s="1"/>
  <c r="F11"/>
  <c r="L11" s="1"/>
  <c r="F13"/>
  <c r="F10"/>
  <c r="L10" s="1"/>
  <c r="F14"/>
  <c r="L14" s="1"/>
  <c r="F17"/>
  <c r="F15"/>
  <c r="F18"/>
  <c r="F19"/>
  <c r="L19" s="1"/>
  <c r="F20"/>
  <c r="J9"/>
  <c r="J11"/>
  <c r="J13"/>
  <c r="J10"/>
  <c r="J14"/>
  <c r="J17"/>
  <c r="J15"/>
  <c r="J18"/>
  <c r="J19"/>
  <c r="J20"/>
  <c r="K9"/>
  <c r="K11"/>
  <c r="K13"/>
  <c r="K10"/>
  <c r="K14"/>
  <c r="K17"/>
  <c r="K15"/>
  <c r="K18"/>
  <c r="K19"/>
  <c r="K20"/>
  <c r="F6"/>
  <c r="J6"/>
  <c r="K6"/>
  <c r="L31" l="1"/>
  <c r="C34"/>
  <c r="L29"/>
  <c r="L26"/>
  <c r="L25"/>
  <c r="L24"/>
  <c r="L23"/>
  <c r="L20"/>
  <c r="L18"/>
  <c r="I21"/>
  <c r="L17"/>
  <c r="L16"/>
  <c r="L15"/>
  <c r="L13"/>
  <c r="G34"/>
  <c r="L8"/>
  <c r="L7"/>
  <c r="F21"/>
  <c r="E21"/>
  <c r="K21"/>
  <c r="J21"/>
  <c r="L6"/>
  <c r="I33"/>
  <c r="K33"/>
  <c r="D34"/>
  <c r="E33"/>
  <c r="J33"/>
  <c r="H34"/>
  <c r="F33"/>
  <c r="L33" l="1"/>
  <c r="L21"/>
  <c r="I34"/>
  <c r="J34"/>
  <c r="K34"/>
  <c r="F34"/>
  <c r="E34"/>
  <c r="L34" l="1"/>
</calcChain>
</file>

<file path=xl/sharedStrings.xml><?xml version="1.0" encoding="utf-8"?>
<sst xmlns="http://schemas.openxmlformats.org/spreadsheetml/2006/main" count="45" uniqueCount="42">
  <si>
    <t>KIVITEL</t>
  </si>
  <si>
    <t>Változás</t>
  </si>
  <si>
    <t>BEHOZATAL</t>
  </si>
  <si>
    <t>EGYENLEG</t>
  </si>
  <si>
    <t>ORSZÁG</t>
  </si>
  <si>
    <t>Németország</t>
  </si>
  <si>
    <t>Ausztria</t>
  </si>
  <si>
    <t>Olaszország</t>
  </si>
  <si>
    <t>Hollandia</t>
  </si>
  <si>
    <t>Franciaország</t>
  </si>
  <si>
    <t>Belgium</t>
  </si>
  <si>
    <t>Spanyolország</t>
  </si>
  <si>
    <t>Svédország</t>
  </si>
  <si>
    <t>Finnország</t>
  </si>
  <si>
    <t>Dánia</t>
  </si>
  <si>
    <t>Portugália</t>
  </si>
  <si>
    <t>Görögország</t>
  </si>
  <si>
    <t>Írország</t>
  </si>
  <si>
    <t>Luxemburg</t>
  </si>
  <si>
    <t>M.e.: MEUR</t>
  </si>
  <si>
    <t xml:space="preserve">Index </t>
  </si>
  <si>
    <t>EU 15</t>
  </si>
  <si>
    <t xml:space="preserve">   Szlovénia</t>
  </si>
  <si>
    <t xml:space="preserve">   Litvánia</t>
  </si>
  <si>
    <t xml:space="preserve">   Málta</t>
  </si>
  <si>
    <t xml:space="preserve">   Ciprus</t>
  </si>
  <si>
    <t xml:space="preserve">   új EU tagok</t>
  </si>
  <si>
    <t xml:space="preserve">   Szlovákia</t>
  </si>
  <si>
    <t>kivitelből</t>
  </si>
  <si>
    <t>behozatalból</t>
  </si>
  <si>
    <t xml:space="preserve">   Bulgária</t>
  </si>
  <si>
    <t>Forrás: KSH</t>
  </si>
  <si>
    <t xml:space="preserve">   Csehország</t>
  </si>
  <si>
    <t xml:space="preserve">   Lengyelország</t>
  </si>
  <si>
    <t xml:space="preserve">   Románia</t>
  </si>
  <si>
    <t>Nagy Britannia</t>
  </si>
  <si>
    <t>(2012. évi exportunk csökkenő sorrendjében)</t>
  </si>
  <si>
    <r>
      <t xml:space="preserve">RÉSZESEDÉS </t>
    </r>
    <r>
      <rPr>
        <sz val="10"/>
        <rFont val="Arial CE"/>
        <charset val="238"/>
      </rPr>
      <t>az összes 2012. évi</t>
    </r>
  </si>
  <si>
    <t xml:space="preserve"> Külkereskedelmi forgalmunk az EU tagállamokkal  2012 I-II. hó</t>
  </si>
  <si>
    <t xml:space="preserve">   Lettország</t>
  </si>
  <si>
    <t xml:space="preserve">   Észtország</t>
  </si>
  <si>
    <t xml:space="preserve">  EU 27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</si>
</sst>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%"/>
  </numFmts>
  <fonts count="15">
    <font>
      <sz val="10"/>
      <name val="Arial CE"/>
      <charset val="238"/>
    </font>
    <font>
      <sz val="10"/>
      <name val="Arial CE"/>
      <charset val="238"/>
    </font>
    <font>
      <sz val="12"/>
      <name val="Times New Roman CE"/>
      <family val="1"/>
      <charset val="238"/>
    </font>
    <font>
      <b/>
      <sz val="14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i/>
      <sz val="12"/>
      <name val="Times New Roman CE"/>
      <family val="1"/>
      <charset val="238"/>
    </font>
    <font>
      <b/>
      <sz val="10"/>
      <name val="Arial CE"/>
      <charset val="238"/>
    </font>
    <font>
      <sz val="12"/>
      <name val="Times New Roman CE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i/>
      <sz val="12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3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65" fontId="2" fillId="0" borderId="6" xfId="1" applyNumberFormat="1" applyFont="1" applyBorder="1" applyAlignment="1">
      <alignment horizontal="right"/>
    </xf>
    <xf numFmtId="165" fontId="2" fillId="0" borderId="7" xfId="1" applyNumberFormat="1" applyFont="1" applyBorder="1" applyAlignment="1">
      <alignment horizontal="right"/>
    </xf>
    <xf numFmtId="165" fontId="2" fillId="0" borderId="8" xfId="1" applyNumberFormat="1" applyFont="1" applyBorder="1" applyAlignment="1">
      <alignment horizontal="right"/>
    </xf>
    <xf numFmtId="165" fontId="2" fillId="0" borderId="6" xfId="1" applyNumberFormat="1" applyFont="1" applyBorder="1"/>
    <xf numFmtId="165" fontId="2" fillId="0" borderId="7" xfId="1" applyNumberFormat="1" applyFont="1" applyBorder="1"/>
    <xf numFmtId="165" fontId="6" fillId="0" borderId="6" xfId="1" applyNumberFormat="1" applyFont="1" applyBorder="1"/>
    <xf numFmtId="165" fontId="2" fillId="0" borderId="8" xfId="1" applyNumberFormat="1" applyFont="1" applyBorder="1"/>
    <xf numFmtId="165" fontId="6" fillId="0" borderId="8" xfId="1" applyNumberFormat="1" applyFont="1" applyBorder="1"/>
    <xf numFmtId="165" fontId="7" fillId="0" borderId="9" xfId="1" applyNumberFormat="1" applyFont="1" applyBorder="1"/>
    <xf numFmtId="165" fontId="8" fillId="0" borderId="9" xfId="1" applyNumberFormat="1" applyFont="1" applyBorder="1"/>
    <xf numFmtId="0" fontId="2" fillId="0" borderId="10" xfId="0" applyFont="1" applyBorder="1" applyAlignment="1">
      <alignment horizontal="left" indent="1"/>
    </xf>
    <xf numFmtId="0" fontId="2" fillId="0" borderId="11" xfId="0" applyFont="1" applyBorder="1" applyAlignment="1">
      <alignment horizontal="left" indent="1"/>
    </xf>
    <xf numFmtId="0" fontId="2" fillId="0" borderId="12" xfId="0" applyFont="1" applyBorder="1" applyAlignment="1">
      <alignment horizontal="left" indent="1"/>
    </xf>
    <xf numFmtId="0" fontId="2" fillId="0" borderId="11" xfId="0" applyFont="1" applyBorder="1" applyAlignment="1">
      <alignment horizontal="left"/>
    </xf>
    <xf numFmtId="0" fontId="9" fillId="0" borderId="13" xfId="0" applyFont="1" applyFill="1" applyBorder="1"/>
    <xf numFmtId="0" fontId="5" fillId="0" borderId="13" xfId="0" applyFont="1" applyBorder="1"/>
    <xf numFmtId="0" fontId="2" fillId="0" borderId="11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left"/>
    </xf>
    <xf numFmtId="0" fontId="2" fillId="0" borderId="11" xfId="0" applyFont="1" applyBorder="1" applyAlignment="1"/>
    <xf numFmtId="164" fontId="2" fillId="0" borderId="15" xfId="0" applyNumberFormat="1" applyFont="1" applyBorder="1" applyAlignment="1">
      <alignment horizontal="right"/>
    </xf>
    <xf numFmtId="164" fontId="2" fillId="0" borderId="7" xfId="0" applyNumberFormat="1" applyFont="1" applyBorder="1" applyAlignment="1">
      <alignment horizontal="right"/>
    </xf>
    <xf numFmtId="164" fontId="2" fillId="0" borderId="16" xfId="0" applyNumberFormat="1" applyFont="1" applyBorder="1" applyAlignment="1">
      <alignment horizontal="right"/>
    </xf>
    <xf numFmtId="164" fontId="2" fillId="0" borderId="6" xfId="0" applyNumberFormat="1" applyFont="1" applyBorder="1" applyAlignment="1">
      <alignment horizontal="right"/>
    </xf>
    <xf numFmtId="164" fontId="2" fillId="0" borderId="17" xfId="0" applyNumberFormat="1" applyFont="1" applyBorder="1" applyAlignment="1">
      <alignment horizontal="right"/>
    </xf>
    <xf numFmtId="164" fontId="2" fillId="0" borderId="8" xfId="0" applyNumberFormat="1" applyFont="1" applyBorder="1" applyAlignment="1">
      <alignment horizontal="right"/>
    </xf>
    <xf numFmtId="164" fontId="2" fillId="0" borderId="15" xfId="0" applyNumberFormat="1" applyFont="1" applyBorder="1"/>
    <xf numFmtId="164" fontId="2" fillId="0" borderId="18" xfId="0" applyNumberFormat="1" applyFont="1" applyBorder="1"/>
    <xf numFmtId="164" fontId="2" fillId="0" borderId="16" xfId="0" applyNumberFormat="1" applyFont="1" applyBorder="1"/>
    <xf numFmtId="164" fontId="2" fillId="0" borderId="19" xfId="0" applyNumberFormat="1" applyFont="1" applyBorder="1"/>
    <xf numFmtId="164" fontId="6" fillId="0" borderId="16" xfId="0" applyNumberFormat="1" applyFont="1" applyBorder="1"/>
    <xf numFmtId="164" fontId="6" fillId="0" borderId="6" xfId="0" applyNumberFormat="1" applyFont="1" applyBorder="1"/>
    <xf numFmtId="164" fontId="6" fillId="0" borderId="17" xfId="0" applyNumberFormat="1" applyFont="1" applyBorder="1"/>
    <xf numFmtId="164" fontId="6" fillId="0" borderId="8" xfId="0" applyNumberFormat="1" applyFont="1" applyBorder="1"/>
    <xf numFmtId="164" fontId="8" fillId="0" borderId="20" xfId="0" applyNumberFormat="1" applyFont="1" applyBorder="1"/>
    <xf numFmtId="164" fontId="7" fillId="0" borderId="20" xfId="0" applyNumberFormat="1" applyFont="1" applyBorder="1"/>
    <xf numFmtId="164" fontId="7" fillId="0" borderId="9" xfId="0" applyNumberFormat="1" applyFont="1" applyBorder="1"/>
    <xf numFmtId="164" fontId="2" fillId="0" borderId="21" xfId="0" applyNumberFormat="1" applyFont="1" applyBorder="1" applyAlignment="1">
      <alignment horizontal="right"/>
    </xf>
    <xf numFmtId="164" fontId="2" fillId="0" borderId="22" xfId="0" applyNumberFormat="1" applyFont="1" applyBorder="1" applyAlignment="1">
      <alignment horizontal="right"/>
    </xf>
    <xf numFmtId="164" fontId="2" fillId="0" borderId="23" xfId="0" applyNumberFormat="1" applyFont="1" applyBorder="1" applyAlignment="1">
      <alignment horizontal="right"/>
    </xf>
    <xf numFmtId="164" fontId="2" fillId="0" borderId="24" xfId="0" applyNumberFormat="1" applyFont="1" applyBorder="1"/>
    <xf numFmtId="164" fontId="2" fillId="0" borderId="25" xfId="0" applyNumberFormat="1" applyFont="1" applyBorder="1"/>
    <xf numFmtId="164" fontId="2" fillId="0" borderId="26" xfId="0" applyNumberFormat="1" applyFont="1" applyBorder="1"/>
    <xf numFmtId="164" fontId="8" fillId="0" borderId="27" xfId="0" applyNumberFormat="1" applyFont="1" applyBorder="1"/>
    <xf numFmtId="164" fontId="7" fillId="0" borderId="27" xfId="0" applyNumberFormat="1" applyFont="1" applyBorder="1"/>
    <xf numFmtId="164" fontId="2" fillId="0" borderId="28" xfId="0" applyNumberFormat="1" applyFont="1" applyBorder="1" applyAlignment="1">
      <alignment horizontal="right"/>
    </xf>
    <xf numFmtId="164" fontId="2" fillId="0" borderId="29" xfId="0" applyNumberFormat="1" applyFont="1" applyBorder="1" applyAlignment="1">
      <alignment horizontal="right"/>
    </xf>
    <xf numFmtId="164" fontId="2" fillId="0" borderId="30" xfId="0" applyNumberFormat="1" applyFont="1" applyBorder="1" applyAlignment="1">
      <alignment horizontal="right"/>
    </xf>
    <xf numFmtId="164" fontId="2" fillId="0" borderId="28" xfId="0" applyNumberFormat="1" applyFont="1" applyBorder="1"/>
    <xf numFmtId="164" fontId="2" fillId="0" borderId="29" xfId="0" applyNumberFormat="1" applyFont="1" applyBorder="1"/>
    <xf numFmtId="164" fontId="6" fillId="0" borderId="29" xfId="0" applyNumberFormat="1" applyFont="1" applyBorder="1"/>
    <xf numFmtId="164" fontId="2" fillId="0" borderId="17" xfId="0" applyNumberFormat="1" applyFont="1" applyBorder="1"/>
    <xf numFmtId="164" fontId="6" fillId="0" borderId="30" xfId="0" applyNumberFormat="1" applyFont="1" applyBorder="1"/>
    <xf numFmtId="164" fontId="8" fillId="0" borderId="31" xfId="0" applyNumberFormat="1" applyFont="1" applyBorder="1"/>
    <xf numFmtId="164" fontId="7" fillId="0" borderId="31" xfId="0" applyNumberFormat="1" applyFont="1" applyBorder="1"/>
    <xf numFmtId="164" fontId="8" fillId="0" borderId="32" xfId="0" applyNumberFormat="1" applyFont="1" applyBorder="1"/>
    <xf numFmtId="164" fontId="8" fillId="0" borderId="9" xfId="0" applyNumberFormat="1" applyFont="1" applyBorder="1"/>
    <xf numFmtId="0" fontId="2" fillId="0" borderId="14" xfId="0" applyFont="1" applyFill="1" applyBorder="1" applyAlignment="1">
      <alignment horizontal="left" indent="1"/>
    </xf>
    <xf numFmtId="0" fontId="0" fillId="0" borderId="0" xfId="0" applyFill="1"/>
    <xf numFmtId="10" fontId="12" fillId="0" borderId="28" xfId="0" applyNumberFormat="1" applyFont="1" applyFill="1" applyBorder="1"/>
    <xf numFmtId="0" fontId="4" fillId="0" borderId="0" xfId="0" applyFont="1"/>
    <xf numFmtId="0" fontId="10" fillId="0" borderId="0" xfId="0" applyFont="1"/>
    <xf numFmtId="10" fontId="2" fillId="0" borderId="15" xfId="0" applyNumberFormat="1" applyFont="1" applyFill="1" applyBorder="1" applyAlignment="1">
      <alignment horizontal="right"/>
    </xf>
    <xf numFmtId="0" fontId="11" fillId="0" borderId="1" xfId="0" applyFont="1" applyFill="1" applyBorder="1" applyAlignment="1">
      <alignment horizontal="center"/>
    </xf>
    <xf numFmtId="0" fontId="11" fillId="0" borderId="39" xfId="0" applyFont="1" applyFill="1" applyBorder="1" applyAlignment="1">
      <alignment horizontal="center"/>
    </xf>
    <xf numFmtId="10" fontId="12" fillId="0" borderId="40" xfId="0" applyNumberFormat="1" applyFont="1" applyFill="1" applyBorder="1"/>
    <xf numFmtId="0" fontId="2" fillId="0" borderId="41" xfId="0" applyFont="1" applyBorder="1" applyAlignment="1">
      <alignment horizontal="left"/>
    </xf>
    <xf numFmtId="0" fontId="9" fillId="0" borderId="13" xfId="0" applyFont="1" applyBorder="1" applyAlignment="1">
      <alignment horizontal="left" indent="1"/>
    </xf>
    <xf numFmtId="164" fontId="9" fillId="0" borderId="20" xfId="0" applyNumberFormat="1" applyFont="1" applyBorder="1" applyAlignment="1">
      <alignment horizontal="right"/>
    </xf>
    <xf numFmtId="164" fontId="9" fillId="0" borderId="42" xfId="0" applyNumberFormat="1" applyFont="1" applyBorder="1" applyAlignment="1">
      <alignment horizontal="right"/>
    </xf>
    <xf numFmtId="165" fontId="9" fillId="0" borderId="9" xfId="1" applyNumberFormat="1" applyFont="1" applyBorder="1" applyAlignment="1">
      <alignment horizontal="right"/>
    </xf>
    <xf numFmtId="164" fontId="9" fillId="0" borderId="31" xfId="0" applyNumberFormat="1" applyFont="1" applyBorder="1" applyAlignment="1">
      <alignment horizontal="right"/>
    </xf>
    <xf numFmtId="164" fontId="9" fillId="0" borderId="43" xfId="0" applyNumberFormat="1" applyFont="1" applyBorder="1" applyAlignment="1">
      <alignment horizontal="right"/>
    </xf>
    <xf numFmtId="0" fontId="2" fillId="0" borderId="12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164" fontId="6" fillId="0" borderId="0" xfId="0" applyNumberFormat="1" applyFont="1" applyFill="1" applyBorder="1"/>
    <xf numFmtId="0" fontId="0" fillId="0" borderId="0" xfId="0" applyBorder="1"/>
    <xf numFmtId="164" fontId="8" fillId="0" borderId="42" xfId="0" applyNumberFormat="1" applyFont="1" applyBorder="1"/>
    <xf numFmtId="10" fontId="2" fillId="0" borderId="44" xfId="0" applyNumberFormat="1" applyFont="1" applyFill="1" applyBorder="1" applyAlignment="1">
      <alignment horizontal="right"/>
    </xf>
    <xf numFmtId="164" fontId="8" fillId="0" borderId="43" xfId="0" applyNumberFormat="1" applyFont="1" applyBorder="1"/>
    <xf numFmtId="164" fontId="7" fillId="0" borderId="43" xfId="0" applyNumberFormat="1" applyFont="1" applyBorder="1"/>
    <xf numFmtId="0" fontId="10" fillId="0" borderId="33" xfId="0" applyFont="1" applyFill="1" applyBorder="1" applyAlignment="1">
      <alignment horizontal="center" wrapText="1"/>
    </xf>
    <xf numFmtId="0" fontId="10" fillId="0" borderId="34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35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2" fillId="0" borderId="37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10" fontId="9" fillId="0" borderId="20" xfId="0" applyNumberFormat="1" applyFont="1" applyFill="1" applyBorder="1" applyAlignment="1">
      <alignment horizontal="right"/>
    </xf>
    <xf numFmtId="10" fontId="14" fillId="0" borderId="27" xfId="0" applyNumberFormat="1" applyFont="1" applyFill="1" applyBorder="1"/>
    <xf numFmtId="10" fontId="4" fillId="0" borderId="20" xfId="0" applyNumberFormat="1" applyFont="1" applyFill="1" applyBorder="1" applyAlignment="1">
      <alignment horizontal="right"/>
    </xf>
    <xf numFmtId="10" fontId="13" fillId="0" borderId="27" xfId="0" applyNumberFormat="1" applyFont="1" applyFill="1" applyBorder="1"/>
  </cellXfs>
  <cellStyles count="2">
    <cellStyle name="Normál" xfId="0" builtinId="0"/>
    <cellStyle name="Százalék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workbookViewId="0">
      <selection activeCell="P25" sqref="P25"/>
    </sheetView>
  </sheetViews>
  <sheetFormatPr defaultRowHeight="15.75"/>
  <cols>
    <col min="1" max="1" width="0.140625" style="1" customWidth="1"/>
    <col min="2" max="2" width="15.140625" customWidth="1"/>
    <col min="3" max="3" width="9.28515625" customWidth="1"/>
    <col min="4" max="4" width="9.42578125" customWidth="1"/>
    <col min="5" max="5" width="8.140625" customWidth="1"/>
    <col min="6" max="6" width="9.42578125" customWidth="1"/>
    <col min="7" max="7" width="9.5703125" customWidth="1"/>
    <col min="8" max="8" width="10.140625" bestFit="1" customWidth="1"/>
    <col min="9" max="9" width="9" customWidth="1"/>
    <col min="10" max="10" width="10.140625" customWidth="1"/>
    <col min="12" max="12" width="8.7109375" customWidth="1"/>
    <col min="13" max="13" width="9.140625" style="64"/>
    <col min="14" max="14" width="11.85546875" style="64" customWidth="1"/>
  </cols>
  <sheetData>
    <row r="1" spans="2:14" ht="18" customHeight="1">
      <c r="B1" s="89" t="s">
        <v>38</v>
      </c>
      <c r="C1" s="89"/>
      <c r="D1" s="89"/>
      <c r="E1" s="89"/>
      <c r="F1" s="89"/>
      <c r="G1" s="89"/>
      <c r="H1" s="89"/>
      <c r="I1" s="89"/>
      <c r="J1" s="89"/>
      <c r="K1" s="1"/>
    </row>
    <row r="2" spans="2:14" ht="12.75" customHeight="1">
      <c r="B2" s="1"/>
      <c r="C2" s="93" t="s">
        <v>36</v>
      </c>
      <c r="D2" s="93"/>
      <c r="E2" s="93"/>
      <c r="F2" s="93"/>
      <c r="G2" s="93"/>
      <c r="H2" s="93"/>
      <c r="I2" s="1"/>
      <c r="J2" s="1"/>
      <c r="K2" s="1"/>
    </row>
    <row r="3" spans="2:14" ht="14.25" customHeight="1" thickBot="1">
      <c r="B3" s="1"/>
      <c r="C3" s="1"/>
      <c r="D3" s="1"/>
      <c r="E3" s="1"/>
      <c r="F3" s="1"/>
      <c r="G3" s="1"/>
      <c r="H3" s="1"/>
      <c r="I3" s="92" t="s">
        <v>19</v>
      </c>
      <c r="J3" s="92"/>
      <c r="K3" s="92"/>
      <c r="L3" s="92"/>
    </row>
    <row r="4" spans="2:14" ht="27.75" customHeight="1" thickTop="1" thickBot="1">
      <c r="B4" s="90" t="s">
        <v>4</v>
      </c>
      <c r="C4" s="96" t="s">
        <v>0</v>
      </c>
      <c r="D4" s="94"/>
      <c r="E4" s="94"/>
      <c r="F4" s="94"/>
      <c r="G4" s="96" t="s">
        <v>2</v>
      </c>
      <c r="H4" s="97"/>
      <c r="I4" s="97"/>
      <c r="J4" s="98"/>
      <c r="K4" s="94" t="s">
        <v>3</v>
      </c>
      <c r="L4" s="95"/>
      <c r="M4" s="87" t="s">
        <v>37</v>
      </c>
      <c r="N4" s="88"/>
    </row>
    <row r="5" spans="2:14" ht="16.5" thickBot="1">
      <c r="B5" s="91"/>
      <c r="C5" s="4">
        <v>2011</v>
      </c>
      <c r="D5" s="4">
        <v>2012</v>
      </c>
      <c r="E5" s="3" t="s">
        <v>20</v>
      </c>
      <c r="F5" s="5" t="s">
        <v>1</v>
      </c>
      <c r="G5" s="2">
        <v>2011</v>
      </c>
      <c r="H5" s="4">
        <v>2012</v>
      </c>
      <c r="I5" s="3" t="s">
        <v>20</v>
      </c>
      <c r="J5" s="6" t="s">
        <v>1</v>
      </c>
      <c r="K5" s="4">
        <v>2012</v>
      </c>
      <c r="L5" s="6" t="s">
        <v>1</v>
      </c>
      <c r="M5" s="69" t="s">
        <v>28</v>
      </c>
      <c r="N5" s="70" t="s">
        <v>29</v>
      </c>
    </row>
    <row r="6" spans="2:14" ht="16.5" thickTop="1">
      <c r="B6" s="17" t="s">
        <v>5</v>
      </c>
      <c r="C6" s="26">
        <v>3182.9614999999999</v>
      </c>
      <c r="D6" s="27">
        <v>3377.0038</v>
      </c>
      <c r="E6" s="8">
        <f t="shared" ref="E6:E12" si="0">D6/C6</f>
        <v>1.0609628171751371</v>
      </c>
      <c r="F6" s="43">
        <f t="shared" ref="F6:F13" si="1">D6-C6</f>
        <v>194.04230000000007</v>
      </c>
      <c r="G6" s="26">
        <v>2836.7982000000002</v>
      </c>
      <c r="H6" s="27">
        <v>2832.6545000000001</v>
      </c>
      <c r="I6" s="8">
        <f t="shared" ref="I6:I12" si="2">H6/G6</f>
        <v>0.99853930392369816</v>
      </c>
      <c r="J6" s="43">
        <f t="shared" ref="J6:J13" si="3">H6-G6</f>
        <v>-4.1437000000000808</v>
      </c>
      <c r="K6" s="26">
        <f t="shared" ref="K6:K13" si="4">D6-H6</f>
        <v>544.34929999999986</v>
      </c>
      <c r="L6" s="51">
        <f t="shared" ref="L6:L13" si="5">F6-J6</f>
        <v>198.18600000000015</v>
      </c>
      <c r="M6" s="68">
        <f>D6/12873</f>
        <v>0.26233230793132911</v>
      </c>
      <c r="N6" s="65">
        <f>H6/11762</f>
        <v>0.24083102363543615</v>
      </c>
    </row>
    <row r="7" spans="2:14">
      <c r="B7" s="18" t="s">
        <v>6</v>
      </c>
      <c r="C7" s="28">
        <v>649.32100000000003</v>
      </c>
      <c r="D7" s="29">
        <v>692.20699999999999</v>
      </c>
      <c r="E7" s="8">
        <f t="shared" si="0"/>
        <v>1.0660474557268285</v>
      </c>
      <c r="F7" s="43">
        <f t="shared" si="1"/>
        <v>42.885999999999967</v>
      </c>
      <c r="G7" s="28">
        <v>725.85310000000004</v>
      </c>
      <c r="H7" s="29">
        <v>828.20320000000004</v>
      </c>
      <c r="I7" s="7">
        <f t="shared" si="2"/>
        <v>1.1410066306805056</v>
      </c>
      <c r="J7" s="44">
        <f t="shared" si="3"/>
        <v>102.3501</v>
      </c>
      <c r="K7" s="28">
        <f t="shared" si="4"/>
        <v>-135.99620000000004</v>
      </c>
      <c r="L7" s="52">
        <f t="shared" si="5"/>
        <v>-59.46410000000003</v>
      </c>
      <c r="M7" s="68">
        <f t="shared" ref="M7:M34" si="6">D7/12873</f>
        <v>5.3772003418006684E-2</v>
      </c>
      <c r="N7" s="65">
        <f t="shared" ref="N7:N34" si="7">H7/11762</f>
        <v>7.0413467097432417E-2</v>
      </c>
    </row>
    <row r="8" spans="2:14">
      <c r="B8" s="18" t="s">
        <v>9</v>
      </c>
      <c r="C8" s="28">
        <v>669.96780000000001</v>
      </c>
      <c r="D8" s="29">
        <v>612.75</v>
      </c>
      <c r="E8" s="8">
        <f t="shared" si="0"/>
        <v>0.9145961940260412</v>
      </c>
      <c r="F8" s="43">
        <f t="shared" si="1"/>
        <v>-57.217800000000011</v>
      </c>
      <c r="G8" s="28">
        <v>466.5324</v>
      </c>
      <c r="H8" s="29">
        <v>435.06450000000001</v>
      </c>
      <c r="I8" s="7">
        <f t="shared" si="2"/>
        <v>0.93254937920710335</v>
      </c>
      <c r="J8" s="44">
        <f t="shared" si="3"/>
        <v>-31.467899999999986</v>
      </c>
      <c r="K8" s="28">
        <f>D8-H8</f>
        <v>177.68549999999999</v>
      </c>
      <c r="L8" s="52">
        <f t="shared" si="5"/>
        <v>-25.749900000000025</v>
      </c>
      <c r="M8" s="68">
        <f t="shared" si="6"/>
        <v>4.7599627126543927E-2</v>
      </c>
      <c r="N8" s="65">
        <f t="shared" si="7"/>
        <v>3.6988989967692572E-2</v>
      </c>
    </row>
    <row r="9" spans="2:14">
      <c r="B9" s="18" t="s">
        <v>35</v>
      </c>
      <c r="C9" s="28">
        <v>716.53049999999996</v>
      </c>
      <c r="D9" s="29">
        <v>607.20389999999998</v>
      </c>
      <c r="E9" s="7">
        <f t="shared" si="0"/>
        <v>0.84742226604450199</v>
      </c>
      <c r="F9" s="44">
        <f t="shared" si="1"/>
        <v>-109.32659999999998</v>
      </c>
      <c r="G9" s="28">
        <v>224.80449999999999</v>
      </c>
      <c r="H9" s="29">
        <v>240.3655</v>
      </c>
      <c r="I9" s="7">
        <f t="shared" si="2"/>
        <v>1.0692201446145428</v>
      </c>
      <c r="J9" s="44">
        <f t="shared" si="3"/>
        <v>15.561000000000007</v>
      </c>
      <c r="K9" s="28">
        <f t="shared" si="4"/>
        <v>366.83839999999998</v>
      </c>
      <c r="L9" s="52">
        <f t="shared" si="5"/>
        <v>-124.88759999999999</v>
      </c>
      <c r="M9" s="68">
        <f t="shared" si="6"/>
        <v>4.716879515264507E-2</v>
      </c>
      <c r="N9" s="65">
        <f t="shared" si="7"/>
        <v>2.0435767726577111E-2</v>
      </c>
    </row>
    <row r="10" spans="2:14">
      <c r="B10" s="19" t="s">
        <v>7</v>
      </c>
      <c r="C10" s="28">
        <v>714.35630000000003</v>
      </c>
      <c r="D10" s="29">
        <v>576.76790000000005</v>
      </c>
      <c r="E10" s="7">
        <f>D10/C10</f>
        <v>0.80739527319910254</v>
      </c>
      <c r="F10" s="44">
        <f t="shared" si="1"/>
        <v>-137.58839999999998</v>
      </c>
      <c r="G10" s="28">
        <v>493.18599999999998</v>
      </c>
      <c r="H10" s="29">
        <v>494.98590000000002</v>
      </c>
      <c r="I10" s="7">
        <f>H10/G10</f>
        <v>1.0036495358749034</v>
      </c>
      <c r="J10" s="44">
        <f t="shared" si="3"/>
        <v>1.7999000000000365</v>
      </c>
      <c r="K10" s="28">
        <f t="shared" si="4"/>
        <v>81.782000000000039</v>
      </c>
      <c r="L10" s="52">
        <f t="shared" si="5"/>
        <v>-139.38830000000002</v>
      </c>
      <c r="M10" s="68">
        <f t="shared" si="6"/>
        <v>4.4804466713275856E-2</v>
      </c>
      <c r="N10" s="65">
        <f t="shared" si="7"/>
        <v>4.2083480700561129E-2</v>
      </c>
    </row>
    <row r="11" spans="2:14">
      <c r="B11" s="19" t="s">
        <v>11</v>
      </c>
      <c r="C11" s="28">
        <v>403.10890000000001</v>
      </c>
      <c r="D11" s="29">
        <v>348.79860000000002</v>
      </c>
      <c r="E11" s="7">
        <f>D11/C11</f>
        <v>0.86527139440483702</v>
      </c>
      <c r="F11" s="44">
        <f t="shared" si="1"/>
        <v>-54.310299999999984</v>
      </c>
      <c r="G11" s="28">
        <v>133.07490000000001</v>
      </c>
      <c r="H11" s="29">
        <v>133.04320000000001</v>
      </c>
      <c r="I11" s="7">
        <f>H11/G11</f>
        <v>0.99976178828614559</v>
      </c>
      <c r="J11" s="44">
        <f t="shared" si="3"/>
        <v>-3.1700000000000728E-2</v>
      </c>
      <c r="K11" s="28">
        <f t="shared" si="4"/>
        <v>215.75540000000001</v>
      </c>
      <c r="L11" s="52">
        <f t="shared" si="5"/>
        <v>-54.278599999999983</v>
      </c>
      <c r="M11" s="68">
        <f t="shared" si="6"/>
        <v>2.7095362386390119E-2</v>
      </c>
      <c r="N11" s="65">
        <f t="shared" si="7"/>
        <v>1.1311273592926375E-2</v>
      </c>
    </row>
    <row r="12" spans="2:14">
      <c r="B12" s="63" t="s">
        <v>8</v>
      </c>
      <c r="C12" s="28">
        <v>329.45859999999999</v>
      </c>
      <c r="D12" s="29">
        <v>323.02370000000002</v>
      </c>
      <c r="E12" s="7">
        <f t="shared" si="0"/>
        <v>0.9804682591378705</v>
      </c>
      <c r="F12" s="44">
        <f t="shared" si="1"/>
        <v>-6.4348999999999705</v>
      </c>
      <c r="G12" s="28">
        <v>503.61</v>
      </c>
      <c r="H12" s="29">
        <v>488.2672</v>
      </c>
      <c r="I12" s="7">
        <f t="shared" si="2"/>
        <v>0.96953436190703124</v>
      </c>
      <c r="J12" s="44">
        <f t="shared" si="3"/>
        <v>-15.342800000000011</v>
      </c>
      <c r="K12" s="28">
        <f t="shared" si="4"/>
        <v>-165.24349999999998</v>
      </c>
      <c r="L12" s="52">
        <f t="shared" si="5"/>
        <v>8.9079000000000406</v>
      </c>
      <c r="M12" s="68">
        <f t="shared" si="6"/>
        <v>2.5093117377456692E-2</v>
      </c>
      <c r="N12" s="65">
        <f t="shared" si="7"/>
        <v>4.1512259819758542E-2</v>
      </c>
    </row>
    <row r="13" spans="2:14">
      <c r="B13" s="19" t="s">
        <v>10</v>
      </c>
      <c r="C13" s="28">
        <v>194.7234</v>
      </c>
      <c r="D13" s="29">
        <v>195.34100000000001</v>
      </c>
      <c r="E13" s="7">
        <f t="shared" ref="E13:E19" si="8">D13/C13</f>
        <v>1.0031716783909894</v>
      </c>
      <c r="F13" s="44">
        <f t="shared" si="1"/>
        <v>0.61760000000001014</v>
      </c>
      <c r="G13" s="28">
        <v>237.36160000000001</v>
      </c>
      <c r="H13" s="29">
        <v>245.2167</v>
      </c>
      <c r="I13" s="7">
        <f t="shared" ref="I13:I19" si="9">H13/G13</f>
        <v>1.0330933900007415</v>
      </c>
      <c r="J13" s="44">
        <f t="shared" si="3"/>
        <v>7.8550999999999931</v>
      </c>
      <c r="K13" s="28">
        <f t="shared" si="4"/>
        <v>-49.875699999999995</v>
      </c>
      <c r="L13" s="52">
        <f t="shared" si="5"/>
        <v>-7.2374999999999829</v>
      </c>
      <c r="M13" s="68">
        <f t="shared" si="6"/>
        <v>1.5174473704653151E-2</v>
      </c>
      <c r="N13" s="65">
        <f t="shared" si="7"/>
        <v>2.0848214589355551E-2</v>
      </c>
    </row>
    <row r="14" spans="2:14">
      <c r="B14" s="19" t="s">
        <v>12</v>
      </c>
      <c r="C14" s="28">
        <v>115.18940000000001</v>
      </c>
      <c r="D14" s="29">
        <v>123.7907</v>
      </c>
      <c r="E14" s="7">
        <f t="shared" si="8"/>
        <v>1.0746709332629565</v>
      </c>
      <c r="F14" s="44">
        <f t="shared" ref="F14:F19" si="10">D14-C14</f>
        <v>8.6012999999999948</v>
      </c>
      <c r="G14" s="28">
        <v>122.1031</v>
      </c>
      <c r="H14" s="29">
        <v>136.7724</v>
      </c>
      <c r="I14" s="7">
        <f t="shared" si="9"/>
        <v>1.1201386369387838</v>
      </c>
      <c r="J14" s="44">
        <f t="shared" ref="J14:J19" si="11">H14-G14</f>
        <v>14.669300000000007</v>
      </c>
      <c r="K14" s="28">
        <f t="shared" ref="K14:K19" si="12">D14-H14</f>
        <v>-12.981700000000004</v>
      </c>
      <c r="L14" s="52">
        <f t="shared" ref="L14:L19" si="13">F14-J14</f>
        <v>-6.0680000000000121</v>
      </c>
      <c r="M14" s="68">
        <f t="shared" si="6"/>
        <v>9.6163054455060976E-3</v>
      </c>
      <c r="N14" s="65">
        <f t="shared" si="7"/>
        <v>1.1628328515558579E-2</v>
      </c>
    </row>
    <row r="15" spans="2:14">
      <c r="B15" s="19" t="s">
        <v>14</v>
      </c>
      <c r="C15" s="28">
        <v>82.709100000000007</v>
      </c>
      <c r="D15" s="29">
        <v>83.798299999999998</v>
      </c>
      <c r="E15" s="7">
        <f t="shared" si="8"/>
        <v>1.0131690466949828</v>
      </c>
      <c r="F15" s="44">
        <f t="shared" si="10"/>
        <v>1.0891999999999911</v>
      </c>
      <c r="G15" s="28">
        <v>69.235900000000001</v>
      </c>
      <c r="H15" s="29">
        <v>68.339299999999994</v>
      </c>
      <c r="I15" s="7">
        <f t="shared" si="9"/>
        <v>0.98705007084474949</v>
      </c>
      <c r="J15" s="44">
        <f t="shared" si="11"/>
        <v>-0.8966000000000065</v>
      </c>
      <c r="K15" s="28">
        <f t="shared" si="12"/>
        <v>15.459000000000003</v>
      </c>
      <c r="L15" s="52">
        <f t="shared" si="13"/>
        <v>1.9857999999999976</v>
      </c>
      <c r="M15" s="68">
        <f t="shared" si="6"/>
        <v>6.5096170278878271E-3</v>
      </c>
      <c r="N15" s="65">
        <f t="shared" si="7"/>
        <v>5.8101768406733541E-3</v>
      </c>
    </row>
    <row r="16" spans="2:14">
      <c r="B16" s="19" t="s">
        <v>16</v>
      </c>
      <c r="C16" s="28">
        <v>43.470700000000001</v>
      </c>
      <c r="D16" s="29">
        <v>41.866700000000002</v>
      </c>
      <c r="E16" s="7">
        <f>D16/C16</f>
        <v>0.96310158336534724</v>
      </c>
      <c r="F16" s="44">
        <f>D16-C16</f>
        <v>-1.6039999999999992</v>
      </c>
      <c r="G16" s="28">
        <v>15.876099999999999</v>
      </c>
      <c r="H16" s="29">
        <v>12.1753</v>
      </c>
      <c r="I16" s="7">
        <f>H16/G16</f>
        <v>0.76689489232242181</v>
      </c>
      <c r="J16" s="44">
        <f>H16-G16</f>
        <v>-3.7007999999999992</v>
      </c>
      <c r="K16" s="28">
        <f>D16-H16</f>
        <v>29.691400000000002</v>
      </c>
      <c r="L16" s="52">
        <f>F16-J16</f>
        <v>2.0968</v>
      </c>
      <c r="M16" s="68">
        <f t="shared" si="6"/>
        <v>3.2522877340169349E-3</v>
      </c>
      <c r="N16" s="65">
        <f t="shared" si="7"/>
        <v>1.0351385818738309E-3</v>
      </c>
    </row>
    <row r="17" spans="1:14">
      <c r="B17" s="19" t="s">
        <v>15</v>
      </c>
      <c r="C17" s="28">
        <v>52.231400000000001</v>
      </c>
      <c r="D17" s="29">
        <v>38.973700000000001</v>
      </c>
      <c r="E17" s="7">
        <f>D17/C17</f>
        <v>0.74617375754814153</v>
      </c>
      <c r="F17" s="44">
        <f>D17-C17</f>
        <v>-13.2577</v>
      </c>
      <c r="G17" s="28">
        <v>24.3826</v>
      </c>
      <c r="H17" s="29">
        <v>24.368500000000001</v>
      </c>
      <c r="I17" s="7">
        <f>H17/G17</f>
        <v>0.99942171876666153</v>
      </c>
      <c r="J17" s="44">
        <f>H17-G17</f>
        <v>-1.4099999999999113E-2</v>
      </c>
      <c r="K17" s="28">
        <f>D17-H17</f>
        <v>14.6052</v>
      </c>
      <c r="L17" s="52">
        <f>F17-J17</f>
        <v>-13.243600000000001</v>
      </c>
      <c r="M17" s="68">
        <f t="shared" si="6"/>
        <v>3.0275537947642354E-3</v>
      </c>
      <c r="N17" s="65">
        <f t="shared" si="7"/>
        <v>2.071799013773168E-3</v>
      </c>
    </row>
    <row r="18" spans="1:14">
      <c r="B18" s="19" t="s">
        <v>13</v>
      </c>
      <c r="C18" s="28">
        <v>36.884900000000002</v>
      </c>
      <c r="D18" s="29">
        <v>26.417000000000002</v>
      </c>
      <c r="E18" s="7">
        <f t="shared" si="8"/>
        <v>0.71620093859546863</v>
      </c>
      <c r="F18" s="44">
        <f t="shared" si="10"/>
        <v>-10.4679</v>
      </c>
      <c r="G18" s="28">
        <v>57.566899999999997</v>
      </c>
      <c r="H18" s="29">
        <v>49.978000000000002</v>
      </c>
      <c r="I18" s="7">
        <f t="shared" si="9"/>
        <v>0.86817250885491493</v>
      </c>
      <c r="J18" s="44">
        <f t="shared" si="11"/>
        <v>-7.5888999999999953</v>
      </c>
      <c r="K18" s="28">
        <f t="shared" si="12"/>
        <v>-23.561</v>
      </c>
      <c r="L18" s="52">
        <f t="shared" si="13"/>
        <v>-2.8790000000000049</v>
      </c>
      <c r="M18" s="68">
        <f t="shared" si="6"/>
        <v>2.0521246018799038E-3</v>
      </c>
      <c r="N18" s="65">
        <f t="shared" si="7"/>
        <v>4.2491072946777763E-3</v>
      </c>
    </row>
    <row r="19" spans="1:14">
      <c r="B19" s="19" t="s">
        <v>17</v>
      </c>
      <c r="C19" s="28">
        <v>24.664100000000001</v>
      </c>
      <c r="D19" s="29">
        <v>25.1739</v>
      </c>
      <c r="E19" s="7">
        <f t="shared" si="8"/>
        <v>1.0206697183355564</v>
      </c>
      <c r="F19" s="44">
        <f t="shared" si="10"/>
        <v>0.50979999999999848</v>
      </c>
      <c r="G19" s="28">
        <v>59.561199999999999</v>
      </c>
      <c r="H19" s="29">
        <v>51.5396</v>
      </c>
      <c r="I19" s="7">
        <f t="shared" si="9"/>
        <v>0.86532171950867343</v>
      </c>
      <c r="J19" s="44">
        <f t="shared" si="11"/>
        <v>-8.0215999999999994</v>
      </c>
      <c r="K19" s="28">
        <f t="shared" si="12"/>
        <v>-26.3657</v>
      </c>
      <c r="L19" s="52">
        <f t="shared" si="13"/>
        <v>8.5313999999999979</v>
      </c>
      <c r="M19" s="68">
        <f t="shared" si="6"/>
        <v>1.9555581449545562E-3</v>
      </c>
      <c r="N19" s="65">
        <f t="shared" si="7"/>
        <v>4.3818738309811256E-3</v>
      </c>
    </row>
    <row r="20" spans="1:14" ht="16.5" thickBot="1">
      <c r="B20" s="19" t="s">
        <v>18</v>
      </c>
      <c r="C20" s="30">
        <v>8.5681999999999992</v>
      </c>
      <c r="D20" s="31">
        <v>11.546900000000001</v>
      </c>
      <c r="E20" s="9">
        <f t="shared" ref="E20:E27" si="14">D20/C20</f>
        <v>1.3476459466399013</v>
      </c>
      <c r="F20" s="45">
        <f t="shared" ref="F20:F34" si="15">D20-C20</f>
        <v>2.9787000000000017</v>
      </c>
      <c r="G20" s="30">
        <v>8.2571999999999992</v>
      </c>
      <c r="H20" s="31">
        <v>15.331300000000001</v>
      </c>
      <c r="I20" s="9">
        <f t="shared" ref="I20:I27" si="16">H20/G20</f>
        <v>1.8567189846437051</v>
      </c>
      <c r="J20" s="45">
        <f t="shared" ref="J20:J34" si="17">H20-G20</f>
        <v>7.0741000000000014</v>
      </c>
      <c r="K20" s="30">
        <f t="shared" ref="K20:K34" si="18">D20-H20</f>
        <v>-3.7843999999999998</v>
      </c>
      <c r="L20" s="53">
        <f t="shared" ref="L20:L34" si="19">F20-J20</f>
        <v>-4.0953999999999997</v>
      </c>
      <c r="M20" s="84">
        <f t="shared" si="6"/>
        <v>8.9698593956342738E-4</v>
      </c>
      <c r="N20" s="71">
        <f t="shared" si="7"/>
        <v>1.3034602958680497E-3</v>
      </c>
    </row>
    <row r="21" spans="1:14" s="67" customFormat="1" ht="17.25" thickTop="1" thickBot="1">
      <c r="A21" s="66"/>
      <c r="B21" s="73" t="s">
        <v>21</v>
      </c>
      <c r="C21" s="74">
        <f>SUM(C6:C20)</f>
        <v>7224.1457999999993</v>
      </c>
      <c r="D21" s="75">
        <f>SUM(D6:D20)</f>
        <v>7084.6630999999988</v>
      </c>
      <c r="E21" s="76">
        <f t="shared" si="14"/>
        <v>0.98069215325083825</v>
      </c>
      <c r="F21" s="77">
        <f t="shared" si="15"/>
        <v>-139.48270000000048</v>
      </c>
      <c r="G21" s="74">
        <f>SUM(G6:G20)</f>
        <v>5978.2037</v>
      </c>
      <c r="H21" s="77">
        <f>SUM(H6:H20)</f>
        <v>6056.3050999999987</v>
      </c>
      <c r="I21" s="76">
        <f t="shared" si="16"/>
        <v>1.0130643591150965</v>
      </c>
      <c r="J21" s="78">
        <f t="shared" si="17"/>
        <v>78.101399999998648</v>
      </c>
      <c r="K21" s="74">
        <f t="shared" si="18"/>
        <v>1028.3580000000002</v>
      </c>
      <c r="L21" s="78">
        <f t="shared" si="19"/>
        <v>-217.58409999999913</v>
      </c>
      <c r="M21" s="99">
        <f t="shared" si="6"/>
        <v>0.55035058649887347</v>
      </c>
      <c r="N21" s="100">
        <f t="shared" si="7"/>
        <v>0.51490436150314556</v>
      </c>
    </row>
    <row r="22" spans="1:14" ht="16.5" thickTop="1">
      <c r="B22" s="72" t="s">
        <v>34</v>
      </c>
      <c r="C22" s="32">
        <v>693.83550000000002</v>
      </c>
      <c r="D22" s="33">
        <v>737.66330000000005</v>
      </c>
      <c r="E22" s="11">
        <f>D22/C22</f>
        <v>1.063167422249222</v>
      </c>
      <c r="F22" s="46">
        <f>D22-C22</f>
        <v>43.827800000000025</v>
      </c>
      <c r="G22" s="32">
        <v>366.1961</v>
      </c>
      <c r="H22" s="33">
        <v>373.298</v>
      </c>
      <c r="I22" s="11">
        <f>H22/G22</f>
        <v>1.0193937073606192</v>
      </c>
      <c r="J22" s="46">
        <f>H22-G22</f>
        <v>7.1019000000000005</v>
      </c>
      <c r="K22" s="32">
        <f>D22-H22</f>
        <v>364.36530000000005</v>
      </c>
      <c r="L22" s="54">
        <f>F22-J22</f>
        <v>36.725900000000024</v>
      </c>
      <c r="M22" s="68">
        <f t="shared" si="6"/>
        <v>5.7303138351588602E-2</v>
      </c>
      <c r="N22" s="65">
        <f t="shared" si="7"/>
        <v>3.1737629654820611E-2</v>
      </c>
    </row>
    <row r="23" spans="1:14">
      <c r="B23" s="20" t="s">
        <v>27</v>
      </c>
      <c r="C23" s="34">
        <v>682.98429999999996</v>
      </c>
      <c r="D23" s="35">
        <v>713.42399999999998</v>
      </c>
      <c r="E23" s="10">
        <f>D23/C23</f>
        <v>1.0445686672446204</v>
      </c>
      <c r="F23" s="47">
        <f t="shared" si="15"/>
        <v>30.439700000000016</v>
      </c>
      <c r="G23" s="34">
        <v>505.51960000000003</v>
      </c>
      <c r="H23" s="35">
        <v>634.00789999999995</v>
      </c>
      <c r="I23" s="10">
        <f>H23/G23</f>
        <v>1.2541707581664487</v>
      </c>
      <c r="J23" s="47">
        <f t="shared" si="17"/>
        <v>128.48829999999992</v>
      </c>
      <c r="K23" s="34">
        <f t="shared" si="18"/>
        <v>79.416100000000029</v>
      </c>
      <c r="L23" s="55">
        <f t="shared" si="19"/>
        <v>-98.048599999999908</v>
      </c>
      <c r="M23" s="68">
        <f t="shared" si="6"/>
        <v>5.5420181775809832E-2</v>
      </c>
      <c r="N23" s="65">
        <f t="shared" si="7"/>
        <v>5.3903069205917357E-2</v>
      </c>
    </row>
    <row r="24" spans="1:14">
      <c r="B24" s="20" t="s">
        <v>32</v>
      </c>
      <c r="C24" s="32">
        <v>450.7457</v>
      </c>
      <c r="D24" s="33">
        <v>497.72190000000001</v>
      </c>
      <c r="E24" s="11">
        <f>D24/C24</f>
        <v>1.1042188533357058</v>
      </c>
      <c r="F24" s="46">
        <f>D24-C24</f>
        <v>46.976200000000006</v>
      </c>
      <c r="G24" s="32">
        <v>360.28399999999999</v>
      </c>
      <c r="H24" s="33">
        <v>363.53309999999999</v>
      </c>
      <c r="I24" s="11">
        <f>H24/G24</f>
        <v>1.0090181634488349</v>
      </c>
      <c r="J24" s="46">
        <f>H24-G24</f>
        <v>3.2490999999999985</v>
      </c>
      <c r="K24" s="32">
        <f>D24-H24</f>
        <v>134.18880000000001</v>
      </c>
      <c r="L24" s="54">
        <f>F24-J24</f>
        <v>43.727100000000007</v>
      </c>
      <c r="M24" s="68">
        <f t="shared" si="6"/>
        <v>3.8664017711489161E-2</v>
      </c>
      <c r="N24" s="65">
        <f t="shared" si="7"/>
        <v>3.0907422207107633E-2</v>
      </c>
    </row>
    <row r="25" spans="1:14">
      <c r="B25" s="20" t="s">
        <v>33</v>
      </c>
      <c r="C25" s="34">
        <v>535.06700000000001</v>
      </c>
      <c r="D25" s="35">
        <v>481.84809999999999</v>
      </c>
      <c r="E25" s="10">
        <f t="shared" si="14"/>
        <v>0.90053787656499085</v>
      </c>
      <c r="F25" s="47">
        <f t="shared" si="15"/>
        <v>-53.218900000000019</v>
      </c>
      <c r="G25" s="34">
        <v>499.70830000000001</v>
      </c>
      <c r="H25" s="35">
        <v>566.17070000000001</v>
      </c>
      <c r="I25" s="10">
        <f t="shared" si="16"/>
        <v>1.1330023935964242</v>
      </c>
      <c r="J25" s="47">
        <f t="shared" si="17"/>
        <v>66.462400000000002</v>
      </c>
      <c r="K25" s="34">
        <f t="shared" si="18"/>
        <v>-84.322600000000023</v>
      </c>
      <c r="L25" s="55">
        <f t="shared" si="19"/>
        <v>-119.68130000000002</v>
      </c>
      <c r="M25" s="68">
        <f t="shared" si="6"/>
        <v>3.7430909655868871E-2</v>
      </c>
      <c r="N25" s="65">
        <f t="shared" si="7"/>
        <v>4.8135580683557222E-2</v>
      </c>
    </row>
    <row r="26" spans="1:14">
      <c r="B26" s="20" t="s">
        <v>22</v>
      </c>
      <c r="C26" s="34">
        <v>133.51599999999999</v>
      </c>
      <c r="D26" s="35">
        <v>141.14169999999999</v>
      </c>
      <c r="E26" s="10">
        <f t="shared" si="14"/>
        <v>1.057114503130711</v>
      </c>
      <c r="F26" s="47">
        <f t="shared" si="15"/>
        <v>7.6256999999999948</v>
      </c>
      <c r="G26" s="34">
        <v>114.437</v>
      </c>
      <c r="H26" s="35">
        <v>117.7616</v>
      </c>
      <c r="I26" s="10">
        <f t="shared" si="16"/>
        <v>1.0290517926894274</v>
      </c>
      <c r="J26" s="47">
        <f t="shared" si="17"/>
        <v>3.3246000000000038</v>
      </c>
      <c r="K26" s="34">
        <f t="shared" si="18"/>
        <v>23.380099999999985</v>
      </c>
      <c r="L26" s="55">
        <f t="shared" si="19"/>
        <v>4.301099999999991</v>
      </c>
      <c r="M26" s="68">
        <f t="shared" si="6"/>
        <v>1.0964165307232191E-2</v>
      </c>
      <c r="N26" s="65">
        <f t="shared" si="7"/>
        <v>1.0012038768916851E-2</v>
      </c>
    </row>
    <row r="27" spans="1:14">
      <c r="B27" s="25" t="s">
        <v>30</v>
      </c>
      <c r="C27" s="34">
        <v>109.9241</v>
      </c>
      <c r="D27" s="35">
        <v>109.6443</v>
      </c>
      <c r="E27" s="10">
        <f t="shared" si="14"/>
        <v>0.99745460731541136</v>
      </c>
      <c r="F27" s="47">
        <f t="shared" si="15"/>
        <v>-0.2797999999999945</v>
      </c>
      <c r="G27" s="34">
        <v>31.895900000000001</v>
      </c>
      <c r="H27" s="35">
        <v>29.807500000000001</v>
      </c>
      <c r="I27" s="10">
        <f t="shared" si="16"/>
        <v>0.93452450001410836</v>
      </c>
      <c r="J27" s="47">
        <f t="shared" si="17"/>
        <v>-2.0884</v>
      </c>
      <c r="K27" s="34">
        <f t="shared" si="18"/>
        <v>79.836799999999997</v>
      </c>
      <c r="L27" s="55">
        <f t="shared" si="19"/>
        <v>1.8086000000000055</v>
      </c>
      <c r="M27" s="68">
        <f t="shared" si="6"/>
        <v>8.5173852248893039E-3</v>
      </c>
      <c r="N27" s="65">
        <f t="shared" si="7"/>
        <v>2.5342203706852579E-3</v>
      </c>
    </row>
    <row r="28" spans="1:14">
      <c r="B28" s="23" t="s">
        <v>23</v>
      </c>
      <c r="C28" s="36">
        <v>29.0229</v>
      </c>
      <c r="D28" s="37">
        <v>25.592099999999999</v>
      </c>
      <c r="E28" s="10">
        <f t="shared" ref="E28:E34" si="20">D28/C28</f>
        <v>0.881789896943448</v>
      </c>
      <c r="F28" s="47">
        <f t="shared" si="15"/>
        <v>-3.4308000000000014</v>
      </c>
      <c r="G28" s="36">
        <v>10.080299999999999</v>
      </c>
      <c r="H28" s="37">
        <v>12.0146</v>
      </c>
      <c r="I28" s="12">
        <f t="shared" ref="I28:I34" si="21">H28/G28</f>
        <v>1.191889130283821</v>
      </c>
      <c r="J28" s="47">
        <f t="shared" si="17"/>
        <v>1.9343000000000004</v>
      </c>
      <c r="K28" s="34">
        <f t="shared" si="18"/>
        <v>13.577499999999999</v>
      </c>
      <c r="L28" s="56">
        <f t="shared" si="19"/>
        <v>-5.3651000000000018</v>
      </c>
      <c r="M28" s="68">
        <f t="shared" si="6"/>
        <v>1.9880447448147286E-3</v>
      </c>
      <c r="N28" s="65">
        <f t="shared" si="7"/>
        <v>1.0214759394660772E-3</v>
      </c>
    </row>
    <row r="29" spans="1:14">
      <c r="B29" s="23" t="s">
        <v>39</v>
      </c>
      <c r="C29" s="36">
        <v>20.802499999999998</v>
      </c>
      <c r="D29" s="37">
        <v>19.1982</v>
      </c>
      <c r="E29" s="10">
        <f>D29/C29</f>
        <v>0.9228794616031728</v>
      </c>
      <c r="F29" s="47">
        <f>D29-C29</f>
        <v>-1.6042999999999985</v>
      </c>
      <c r="G29" s="36">
        <v>2.5794000000000001</v>
      </c>
      <c r="H29" s="37">
        <v>3.8161</v>
      </c>
      <c r="I29" s="12">
        <f>H29/G29</f>
        <v>1.4794525858726835</v>
      </c>
      <c r="J29" s="47">
        <f>H29-G29</f>
        <v>1.2366999999999999</v>
      </c>
      <c r="K29" s="34">
        <f>D29-H29</f>
        <v>15.382099999999999</v>
      </c>
      <c r="L29" s="56">
        <f>F29-J29</f>
        <v>-2.8409999999999984</v>
      </c>
      <c r="M29" s="68">
        <f t="shared" si="6"/>
        <v>1.4913539967373573E-3</v>
      </c>
      <c r="N29" s="65">
        <f t="shared" si="7"/>
        <v>3.2444312191804114E-4</v>
      </c>
    </row>
    <row r="30" spans="1:14">
      <c r="B30" s="23" t="s">
        <v>40</v>
      </c>
      <c r="C30" s="36">
        <v>13.174200000000001</v>
      </c>
      <c r="D30" s="37">
        <v>16.4267</v>
      </c>
      <c r="E30" s="10">
        <f>D30/C30</f>
        <v>1.2468840612712726</v>
      </c>
      <c r="F30" s="47">
        <f>D30-C30</f>
        <v>3.2524999999999995</v>
      </c>
      <c r="G30" s="36">
        <v>1.8225</v>
      </c>
      <c r="H30" s="37">
        <v>2.6450999999999998</v>
      </c>
      <c r="I30" s="12">
        <f>H30/G30</f>
        <v>1.451358024691358</v>
      </c>
      <c r="J30" s="47">
        <f>H30-G30</f>
        <v>0.82259999999999978</v>
      </c>
      <c r="K30" s="34">
        <f>D30-H30</f>
        <v>13.781600000000001</v>
      </c>
      <c r="L30" s="56">
        <f>F30-J30</f>
        <v>2.4298999999999999</v>
      </c>
      <c r="M30" s="68">
        <f t="shared" si="6"/>
        <v>1.2760584168414512E-3</v>
      </c>
      <c r="N30" s="65">
        <f t="shared" si="7"/>
        <v>2.2488522360142831E-4</v>
      </c>
    </row>
    <row r="31" spans="1:14">
      <c r="B31" s="24" t="s">
        <v>25</v>
      </c>
      <c r="C31" s="38">
        <v>7.0930999999999997</v>
      </c>
      <c r="D31" s="39">
        <v>7.4093999999999998</v>
      </c>
      <c r="E31" s="13">
        <f t="shared" si="20"/>
        <v>1.0445926322764376</v>
      </c>
      <c r="F31" s="48">
        <f t="shared" si="15"/>
        <v>0.31630000000000003</v>
      </c>
      <c r="G31" s="38">
        <v>9.6934000000000005</v>
      </c>
      <c r="H31" s="39">
        <v>7.9522000000000004</v>
      </c>
      <c r="I31" s="14">
        <f t="shared" si="21"/>
        <v>0.82037262467245753</v>
      </c>
      <c r="J31" s="48">
        <f t="shared" si="17"/>
        <v>-1.7412000000000001</v>
      </c>
      <c r="K31" s="57">
        <f t="shared" si="18"/>
        <v>-0.54280000000000062</v>
      </c>
      <c r="L31" s="58">
        <f t="shared" si="19"/>
        <v>2.0575000000000001</v>
      </c>
      <c r="M31" s="68">
        <f t="shared" si="6"/>
        <v>5.7557678862735955E-4</v>
      </c>
      <c r="N31" s="65">
        <f t="shared" si="7"/>
        <v>6.760925012752934E-4</v>
      </c>
    </row>
    <row r="32" spans="1:14" ht="16.5" thickBot="1">
      <c r="B32" s="79" t="s">
        <v>24</v>
      </c>
      <c r="C32" s="38">
        <v>1.6657999999999999</v>
      </c>
      <c r="D32" s="39">
        <v>0.66649999999999998</v>
      </c>
      <c r="E32" s="13">
        <f t="shared" si="20"/>
        <v>0.40010805618921841</v>
      </c>
      <c r="F32" s="48">
        <f t="shared" si="15"/>
        <v>-0.99929999999999997</v>
      </c>
      <c r="G32" s="38">
        <v>2.6331000000000002</v>
      </c>
      <c r="H32" s="39">
        <v>2.8864000000000001</v>
      </c>
      <c r="I32" s="14">
        <f t="shared" si="21"/>
        <v>1.0961983973263454</v>
      </c>
      <c r="J32" s="48">
        <f t="shared" si="17"/>
        <v>0.25329999999999986</v>
      </c>
      <c r="K32" s="57">
        <f t="shared" si="18"/>
        <v>-2.2199</v>
      </c>
      <c r="L32" s="58">
        <f t="shared" si="19"/>
        <v>-1.2525999999999997</v>
      </c>
      <c r="M32" s="84">
        <f t="shared" si="6"/>
        <v>5.1775033014837254E-5</v>
      </c>
      <c r="N32" s="71">
        <f t="shared" si="7"/>
        <v>2.4540044210168339E-4</v>
      </c>
    </row>
    <row r="33" spans="1:14" s="67" customFormat="1" ht="17.25" customHeight="1" thickTop="1" thickBot="1">
      <c r="A33" s="66"/>
      <c r="B33" s="21" t="s">
        <v>26</v>
      </c>
      <c r="C33" s="61">
        <f>C24+C22+C25+C23+C26+C27+C28+C30+C29+C31+C32</f>
        <v>2677.8311000000003</v>
      </c>
      <c r="D33" s="62">
        <f>D24+D22+D25+D23+D26+D27+D28+D30+D29+D31+D32</f>
        <v>2750.7361999999994</v>
      </c>
      <c r="E33" s="16">
        <f t="shared" si="20"/>
        <v>1.0272254288181204</v>
      </c>
      <c r="F33" s="49">
        <f t="shared" si="15"/>
        <v>72.905099999999038</v>
      </c>
      <c r="G33" s="40">
        <f>G24+G22+G25+G23+G26+G27+G28+G30+G29+G31+G32</f>
        <v>1904.8496000000002</v>
      </c>
      <c r="H33" s="83">
        <f>H24+H22+H25+H23+H26+H27+H28+H30+H29+H31+H32</f>
        <v>2113.8932</v>
      </c>
      <c r="I33" s="16">
        <f t="shared" si="21"/>
        <v>1.1097428374397642</v>
      </c>
      <c r="J33" s="49">
        <f t="shared" si="17"/>
        <v>209.04359999999974</v>
      </c>
      <c r="K33" s="59">
        <f t="shared" si="18"/>
        <v>636.84299999999939</v>
      </c>
      <c r="L33" s="85">
        <f t="shared" si="19"/>
        <v>-136.1385000000007</v>
      </c>
      <c r="M33" s="99">
        <f t="shared" si="6"/>
        <v>0.21368260700691363</v>
      </c>
      <c r="N33" s="100">
        <f t="shared" si="7"/>
        <v>0.17972225811936746</v>
      </c>
    </row>
    <row r="34" spans="1:14" s="67" customFormat="1" ht="18.75" customHeight="1" thickTop="1" thickBot="1">
      <c r="A34" s="66"/>
      <c r="B34" s="22" t="s">
        <v>41</v>
      </c>
      <c r="C34" s="41">
        <f>C21+C33</f>
        <v>9901.9768999999997</v>
      </c>
      <c r="D34" s="42">
        <f>D21+D33</f>
        <v>9835.3992999999973</v>
      </c>
      <c r="E34" s="15">
        <f t="shared" si="20"/>
        <v>0.99327633252709346</v>
      </c>
      <c r="F34" s="50">
        <f t="shared" si="15"/>
        <v>-66.577600000002349</v>
      </c>
      <c r="G34" s="41">
        <f>G21+G33</f>
        <v>7883.0533000000005</v>
      </c>
      <c r="H34" s="42">
        <f>H21+H33</f>
        <v>8170.1982999999982</v>
      </c>
      <c r="I34" s="15">
        <f t="shared" si="21"/>
        <v>1.0364256068140498</v>
      </c>
      <c r="J34" s="50">
        <f t="shared" si="17"/>
        <v>287.14499999999771</v>
      </c>
      <c r="K34" s="60">
        <f t="shared" si="18"/>
        <v>1665.2009999999991</v>
      </c>
      <c r="L34" s="86">
        <f t="shared" si="19"/>
        <v>-353.72260000000006</v>
      </c>
      <c r="M34" s="101">
        <f t="shared" si="6"/>
        <v>0.76403319350578713</v>
      </c>
      <c r="N34" s="102">
        <f t="shared" si="7"/>
        <v>0.69462661962251304</v>
      </c>
    </row>
    <row r="35" spans="1:14" ht="16.5" thickTop="1">
      <c r="B35" s="80" t="s">
        <v>31</v>
      </c>
      <c r="D35" s="81"/>
      <c r="E35" s="82"/>
    </row>
  </sheetData>
  <mergeCells count="8">
    <mergeCell ref="M4:N4"/>
    <mergeCell ref="B1:J1"/>
    <mergeCell ref="B4:B5"/>
    <mergeCell ref="I3:L3"/>
    <mergeCell ref="C2:H2"/>
    <mergeCell ref="K4:L4"/>
    <mergeCell ref="G4:J4"/>
    <mergeCell ref="C4:F4"/>
  </mergeCells>
  <phoneticPr fontId="0" type="noConversion"/>
  <printOptions horizontalCentered="1"/>
  <pageMargins left="0.19685039370078741" right="0.19685039370078741" top="0.31496062992125984" bottom="0.23622047244094491" header="0.51181102362204722" footer="0.19685039370078741"/>
  <pageSetup paperSize="9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>KÜM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FabianPeter</dc:creator>
  <cp:lastModifiedBy>GazdaG</cp:lastModifiedBy>
  <cp:lastPrinted>2010-09-07T07:14:36Z</cp:lastPrinted>
  <dcterms:created xsi:type="dcterms:W3CDTF">2000-05-08T09:28:39Z</dcterms:created>
  <dcterms:modified xsi:type="dcterms:W3CDTF">2012-05-09T12:31:46Z</dcterms:modified>
</cp:coreProperties>
</file>