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<sst xmlns="http://schemas.openxmlformats.org/spreadsheetml/2006/main" count="41" uniqueCount="38">
  <si>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</si>
  <si>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</si>
  <si>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</si>
  <si>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</si>
  <si>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</si>
  <si>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</si>
  <si>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</si>
  <si>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</si>
  <si>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</si>
  <si>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</si>
  <si>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</si>
  <si>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</si>
  <si>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</si>
  <si>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</si>
  <si>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</si>
  <si>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</si>
  <si>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</si>
  <si>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</si>
  <si>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</si>
  <si>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</si>
  <si>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</si>
  <si>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</si>
  <si>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</si>
  <si>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</si>
  <si>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</si>
  <si>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</si>
  <si>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</si>
  <si>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</si>
  <si>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</si>
  <si>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</si>
  <si>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</si>
  <si>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</si>
  <si>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</si>
  <si>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r>
      <t xml:space="preserve">RÉSZESEDÉS </t>
    </r>
    <r>
      <rPr>
        <sz val="10"/>
        <rFont val="Arial CE"/>
        <family val="0"/>
      </rPr>
      <t>az összes 2011. évi</t>
    </r>
  </si>
  <si>
    <t>Szaúd-Arábia</t>
  </si>
  <si>
    <t>Malajzia</t>
  </si>
  <si>
    <t xml:space="preserve"> Külkereskedelmi forgalmunk a 25 legnagyobb EU-n kívüli exportpiacunkat jelentő országgal,  I-III. hó</t>
  </si>
  <si>
    <t>Thaiföld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</si>
</sst>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3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indent="1"/>
    </xf>
    <xf numFmtId="165" fontId="9" fillId="0" borderId="1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/>
    </xf>
    <xf numFmtId="166" fontId="10" fillId="0" borderId="14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166" fontId="9" fillId="0" borderId="8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166" fontId="3" fillId="0" borderId="18" xfId="21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165" fontId="9" fillId="0" borderId="18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6" fontId="6" fillId="0" borderId="11" xfId="21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10" fillId="0" borderId="23" xfId="0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165" fontId="10" fillId="0" borderId="25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6" fontId="10" fillId="0" borderId="26" xfId="0" applyNumberFormat="1" applyFont="1" applyBorder="1" applyAlignment="1">
      <alignment/>
    </xf>
    <xf numFmtId="165" fontId="10" fillId="0" borderId="27" xfId="0" applyNumberFormat="1" applyFont="1" applyBorder="1" applyAlignment="1">
      <alignment/>
    </xf>
    <xf numFmtId="165" fontId="10" fillId="0" borderId="28" xfId="0" applyNumberFormat="1" applyFont="1" applyBorder="1" applyAlignment="1">
      <alignment/>
    </xf>
    <xf numFmtId="165" fontId="10" fillId="0" borderId="29" xfId="0" applyNumberFormat="1" applyFont="1" applyBorder="1" applyAlignment="1">
      <alignment/>
    </xf>
    <xf numFmtId="165" fontId="10" fillId="0" borderId="30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6" fontId="10" fillId="0" borderId="29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34" xfId="0" applyNumberFormat="1" applyFont="1" applyFill="1" applyBorder="1" applyAlignment="1">
      <alignment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166" fontId="10" fillId="0" borderId="37" xfId="0" applyNumberFormat="1" applyFont="1" applyBorder="1" applyAlignment="1">
      <alignment/>
    </xf>
    <xf numFmtId="166" fontId="10" fillId="0" borderId="3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M30" sqref="M30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875" style="0" customWidth="1"/>
    <col min="4" max="4" width="9.625" style="0" customWidth="1"/>
    <col min="5" max="5" width="8.125" style="0" customWidth="1"/>
    <col min="6" max="6" width="8.375" style="0" customWidth="1"/>
    <col min="7" max="8" width="8.875" style="0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0" customWidth="1"/>
    <col min="14" max="14" width="11.875" style="0" customWidth="1"/>
  </cols>
  <sheetData>
    <row r="1" spans="2:11" ht="18.75">
      <c r="B1" s="56" t="s">
        <v>36</v>
      </c>
      <c r="C1" s="56"/>
      <c r="D1" s="56"/>
      <c r="E1" s="56"/>
      <c r="F1" s="56"/>
      <c r="G1" s="56"/>
      <c r="H1" s="56"/>
      <c r="I1" s="56"/>
      <c r="J1" s="56"/>
      <c r="K1" s="57"/>
    </row>
    <row r="2" spans="2:11" ht="0.75" customHeight="1">
      <c r="B2" s="1"/>
      <c r="C2" s="63"/>
      <c r="D2" s="63"/>
      <c r="E2" s="63"/>
      <c r="F2" s="63"/>
      <c r="G2" s="63"/>
      <c r="H2" s="63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62" t="s">
        <v>5</v>
      </c>
      <c r="J3" s="62"/>
      <c r="K3" s="62"/>
      <c r="L3" s="62"/>
    </row>
    <row r="4" spans="2:14" ht="30.75" customHeight="1" thickBot="1" thickTop="1">
      <c r="B4" s="60" t="s">
        <v>4</v>
      </c>
      <c r="C4" s="66" t="s">
        <v>0</v>
      </c>
      <c r="D4" s="64"/>
      <c r="E4" s="64"/>
      <c r="F4" s="64"/>
      <c r="G4" s="66" t="s">
        <v>2</v>
      </c>
      <c r="H4" s="67"/>
      <c r="I4" s="67"/>
      <c r="J4" s="68"/>
      <c r="K4" s="64" t="s">
        <v>3</v>
      </c>
      <c r="L4" s="65"/>
      <c r="M4" s="58" t="s">
        <v>33</v>
      </c>
      <c r="N4" s="59"/>
    </row>
    <row r="5" spans="2:14" ht="16.5" thickBot="1">
      <c r="B5" s="61"/>
      <c r="C5" s="6">
        <v>2010</v>
      </c>
      <c r="D5" s="6">
        <v>2011</v>
      </c>
      <c r="E5" s="7" t="s">
        <v>6</v>
      </c>
      <c r="F5" s="8" t="s">
        <v>1</v>
      </c>
      <c r="G5" s="9">
        <v>2010</v>
      </c>
      <c r="H5" s="6">
        <v>2011</v>
      </c>
      <c r="I5" s="7" t="s">
        <v>6</v>
      </c>
      <c r="J5" s="10" t="s">
        <v>1</v>
      </c>
      <c r="K5" s="6">
        <v>2011</v>
      </c>
      <c r="L5" s="10" t="s">
        <v>1</v>
      </c>
      <c r="M5" s="11" t="s">
        <v>7</v>
      </c>
      <c r="N5" s="12" t="s">
        <v>8</v>
      </c>
    </row>
    <row r="6" spans="2:14" ht="16.5" thickTop="1">
      <c r="B6" s="52" t="s">
        <v>9</v>
      </c>
      <c r="C6" s="40">
        <v>530.6676</v>
      </c>
      <c r="D6" s="41">
        <v>576.2098</v>
      </c>
      <c r="E6" s="42">
        <f>D6/C6</f>
        <v>1.0858205777025014</v>
      </c>
      <c r="F6" s="43">
        <f>D6-C6</f>
        <v>45.54219999999998</v>
      </c>
      <c r="G6" s="44">
        <v>1221.9865</v>
      </c>
      <c r="H6" s="45">
        <v>1429.5014</v>
      </c>
      <c r="I6" s="42">
        <f>H6/G6</f>
        <v>1.1698176698351415</v>
      </c>
      <c r="J6" s="46">
        <f>H6-G6</f>
        <v>207.51490000000013</v>
      </c>
      <c r="K6" s="38">
        <f>D6-H6</f>
        <v>-853.2916000000001</v>
      </c>
      <c r="L6" s="39">
        <f>F6-J6</f>
        <v>-161.97270000000015</v>
      </c>
      <c r="M6" s="24">
        <f>D6/20022.217</f>
        <v>0.02877852137952555</v>
      </c>
      <c r="N6" s="25">
        <f>H6/17950.788</f>
        <v>0.07963446507195117</v>
      </c>
    </row>
    <row r="7" spans="2:14" ht="15.75">
      <c r="B7" s="53" t="s">
        <v>15</v>
      </c>
      <c r="C7" s="47">
        <v>303.3314</v>
      </c>
      <c r="D7" s="45">
        <v>396.8522</v>
      </c>
      <c r="E7" s="48">
        <f>D7/C7</f>
        <v>1.3083122947377028</v>
      </c>
      <c r="F7" s="49">
        <f>D7-C7</f>
        <v>93.52080000000001</v>
      </c>
      <c r="G7" s="44">
        <v>261.6222</v>
      </c>
      <c r="H7" s="45">
        <v>360.5286</v>
      </c>
      <c r="I7" s="48">
        <f>H7/G7</f>
        <v>1.3780504865412795</v>
      </c>
      <c r="J7" s="50">
        <f>H7-G7</f>
        <v>98.90639999999996</v>
      </c>
      <c r="K7" s="38">
        <f>D7-H7</f>
        <v>36.3236</v>
      </c>
      <c r="L7" s="39">
        <f>F7-J7</f>
        <v>-5.385599999999954</v>
      </c>
      <c r="M7" s="17">
        <f aca="true" t="shared" si="0" ref="M7:M31">D7/20022.217</f>
        <v>0.019820592295049042</v>
      </c>
      <c r="N7" s="18">
        <f aca="true" t="shared" si="1" ref="N7:N31">H7/17950.788</f>
        <v>0.020084277080203942</v>
      </c>
    </row>
    <row r="8" spans="2:14" ht="15.75">
      <c r="B8" s="53" t="s">
        <v>10</v>
      </c>
      <c r="C8" s="47">
        <v>265.0659</v>
      </c>
      <c r="D8" s="45">
        <v>387.5817</v>
      </c>
      <c r="E8" s="48">
        <f>D8/C8</f>
        <v>1.4622088318414401</v>
      </c>
      <c r="F8" s="49">
        <f>D8-C8</f>
        <v>122.51580000000001</v>
      </c>
      <c r="G8" s="44">
        <v>105.6749</v>
      </c>
      <c r="H8" s="45">
        <v>191.0843</v>
      </c>
      <c r="I8" s="48">
        <f>H8/G8</f>
        <v>1.808227876250652</v>
      </c>
      <c r="J8" s="50">
        <f>H8-G8</f>
        <v>85.40940000000002</v>
      </c>
      <c r="K8" s="38">
        <f>D8-H8</f>
        <v>196.4974</v>
      </c>
      <c r="L8" s="39">
        <f>F8-J8</f>
        <v>37.106399999999994</v>
      </c>
      <c r="M8" s="17">
        <f t="shared" si="0"/>
        <v>0.01935758163044582</v>
      </c>
      <c r="N8" s="18">
        <f t="shared" si="1"/>
        <v>0.01064489759446772</v>
      </c>
    </row>
    <row r="9" spans="2:14" ht="15.75">
      <c r="B9" s="53" t="s">
        <v>16</v>
      </c>
      <c r="C9" s="47">
        <v>248.8259</v>
      </c>
      <c r="D9" s="45">
        <v>375.4239</v>
      </c>
      <c r="E9" s="48">
        <f>D9/C9</f>
        <v>1.5087814411602651</v>
      </c>
      <c r="F9" s="49">
        <f>D9-C9</f>
        <v>126.59800000000001</v>
      </c>
      <c r="G9" s="44">
        <v>82.0658</v>
      </c>
      <c r="H9" s="45">
        <v>83.57</v>
      </c>
      <c r="I9" s="48">
        <f>H9/G9</f>
        <v>1.0183291943781696</v>
      </c>
      <c r="J9" s="50">
        <f>H9-G9</f>
        <v>1.5041999999999973</v>
      </c>
      <c r="K9" s="38">
        <f>D9-H9</f>
        <v>291.8539</v>
      </c>
      <c r="L9" s="39">
        <f>F9-J9</f>
        <v>125.09380000000002</v>
      </c>
      <c r="M9" s="17">
        <f t="shared" si="0"/>
        <v>0.018750366155755878</v>
      </c>
      <c r="N9" s="18">
        <f t="shared" si="1"/>
        <v>0.004655505930993112</v>
      </c>
    </row>
    <row r="10" spans="2:14" ht="15.75">
      <c r="B10" s="53" t="s">
        <v>20</v>
      </c>
      <c r="C10" s="47">
        <v>187.5217</v>
      </c>
      <c r="D10" s="45">
        <v>335.5698</v>
      </c>
      <c r="E10" s="48">
        <f>D10/C10</f>
        <v>1.7894984953741353</v>
      </c>
      <c r="F10" s="49">
        <f>D10-C10</f>
        <v>148.04809999999998</v>
      </c>
      <c r="G10" s="44">
        <v>7.416</v>
      </c>
      <c r="H10" s="45">
        <v>1.3421</v>
      </c>
      <c r="I10" s="48">
        <f>H10/G10</f>
        <v>0.18097357065803668</v>
      </c>
      <c r="J10" s="50">
        <f>H10-G10</f>
        <v>-6.0739</v>
      </c>
      <c r="K10" s="38">
        <f>D10-H10</f>
        <v>334.22769999999997</v>
      </c>
      <c r="L10" s="39">
        <f>F10-J10</f>
        <v>154.12199999999999</v>
      </c>
      <c r="M10" s="17">
        <f t="shared" si="0"/>
        <v>0.016759872295860144</v>
      </c>
      <c r="N10" s="18">
        <f t="shared" si="1"/>
        <v>7.476552004290843E-05</v>
      </c>
    </row>
    <row r="11" spans="2:14" ht="16.5" customHeight="1">
      <c r="B11" s="53" t="s">
        <v>11</v>
      </c>
      <c r="C11" s="47">
        <v>293.4548</v>
      </c>
      <c r="D11" s="45">
        <v>278.2211</v>
      </c>
      <c r="E11" s="48">
        <f>D11/C11</f>
        <v>0.9480884279282533</v>
      </c>
      <c r="F11" s="49">
        <f>D11-C11</f>
        <v>-15.233699999999999</v>
      </c>
      <c r="G11" s="44">
        <v>942.8158</v>
      </c>
      <c r="H11" s="45">
        <v>1130.9247</v>
      </c>
      <c r="I11" s="48">
        <f>H11/G11</f>
        <v>1.1995181879641814</v>
      </c>
      <c r="J11" s="50">
        <f>H11-G11</f>
        <v>188.10890000000006</v>
      </c>
      <c r="K11" s="38">
        <f>D11-H11</f>
        <v>-852.7036</v>
      </c>
      <c r="L11" s="39">
        <f>F11-J11</f>
        <v>-203.34260000000006</v>
      </c>
      <c r="M11" s="17">
        <f t="shared" si="0"/>
        <v>0.013895619051576555</v>
      </c>
      <c r="N11" s="18">
        <f t="shared" si="1"/>
        <v>0.06300139581616139</v>
      </c>
    </row>
    <row r="12" spans="2:14" ht="15.75">
      <c r="B12" s="53" t="s">
        <v>22</v>
      </c>
      <c r="C12" s="47">
        <v>61.8829</v>
      </c>
      <c r="D12" s="45">
        <v>234.7756</v>
      </c>
      <c r="E12" s="48">
        <f>D12/C12</f>
        <v>3.7938687424151096</v>
      </c>
      <c r="F12" s="49">
        <f>D12-C12</f>
        <v>172.8927</v>
      </c>
      <c r="G12" s="44">
        <v>136.2197</v>
      </c>
      <c r="H12" s="45">
        <v>170.4704</v>
      </c>
      <c r="I12" s="48">
        <f>H12/G12</f>
        <v>1.2514372003462055</v>
      </c>
      <c r="J12" s="50">
        <f>H12-G12</f>
        <v>34.25070000000002</v>
      </c>
      <c r="K12" s="38">
        <f>D12-H12</f>
        <v>64.30519999999999</v>
      </c>
      <c r="L12" s="39">
        <f>F12-J12</f>
        <v>138.64199999999997</v>
      </c>
      <c r="M12" s="17">
        <f t="shared" si="0"/>
        <v>0.011725754445674022</v>
      </c>
      <c r="N12" s="18">
        <f t="shared" si="1"/>
        <v>0.009496541321751447</v>
      </c>
    </row>
    <row r="13" spans="2:14" ht="15.75">
      <c r="B13" s="53" t="s">
        <v>18</v>
      </c>
      <c r="C13" s="47">
        <v>208.1203</v>
      </c>
      <c r="D13" s="45">
        <v>223.1122</v>
      </c>
      <c r="E13" s="48">
        <f>D13/C13</f>
        <v>1.072034779884519</v>
      </c>
      <c r="F13" s="49">
        <f>D13-C13</f>
        <v>14.991900000000015</v>
      </c>
      <c r="G13" s="44">
        <v>49.9837</v>
      </c>
      <c r="H13" s="51">
        <v>61.6941</v>
      </c>
      <c r="I13" s="48">
        <f>H13/G13</f>
        <v>1.2342843767068064</v>
      </c>
      <c r="J13" s="50">
        <f>H13-G13</f>
        <v>11.7104</v>
      </c>
      <c r="K13" s="38">
        <f>D13-H13</f>
        <v>161.4181</v>
      </c>
      <c r="L13" s="39">
        <f>F13-J13</f>
        <v>3.2815000000000154</v>
      </c>
      <c r="M13" s="17">
        <f t="shared" si="0"/>
        <v>0.01114323154124241</v>
      </c>
      <c r="N13" s="18">
        <f t="shared" si="1"/>
        <v>0.003436846337887785</v>
      </c>
    </row>
    <row r="14" spans="2:14" ht="15.75">
      <c r="B14" s="53" t="s">
        <v>17</v>
      </c>
      <c r="C14" s="47">
        <v>212.8716</v>
      </c>
      <c r="D14" s="45">
        <v>193.5997</v>
      </c>
      <c r="E14" s="48">
        <f>D14/C14</f>
        <v>0.9094670214345174</v>
      </c>
      <c r="F14" s="49">
        <f>D14-C14</f>
        <v>-19.271899999999988</v>
      </c>
      <c r="G14" s="44">
        <v>39.3069</v>
      </c>
      <c r="H14" s="45">
        <v>59.0359</v>
      </c>
      <c r="I14" s="48">
        <f>H14/G14</f>
        <v>1.501922054397574</v>
      </c>
      <c r="J14" s="50">
        <f>H14-G14</f>
        <v>19.729</v>
      </c>
      <c r="K14" s="38">
        <f>D14-H14</f>
        <v>134.56380000000001</v>
      </c>
      <c r="L14" s="39">
        <f>F14-J14</f>
        <v>-39.00089999999999</v>
      </c>
      <c r="M14" s="17">
        <f t="shared" si="0"/>
        <v>0.009669243920391033</v>
      </c>
      <c r="N14" s="18">
        <f t="shared" si="1"/>
        <v>0.003288763702183993</v>
      </c>
    </row>
    <row r="15" spans="2:14" ht="15.75">
      <c r="B15" s="53" t="s">
        <v>19</v>
      </c>
      <c r="C15" s="47">
        <v>162.5621</v>
      </c>
      <c r="D15" s="45">
        <v>189.8646</v>
      </c>
      <c r="E15" s="48">
        <f>D15/C15</f>
        <v>1.1679512014177966</v>
      </c>
      <c r="F15" s="49">
        <f>D15-C15</f>
        <v>27.30250000000001</v>
      </c>
      <c r="G15" s="44">
        <v>128.2442</v>
      </c>
      <c r="H15" s="45">
        <v>138.1663</v>
      </c>
      <c r="I15" s="48">
        <f>H15/G15</f>
        <v>1.0773688010841815</v>
      </c>
      <c r="J15" s="50">
        <f>H15-G15</f>
        <v>9.9221</v>
      </c>
      <c r="K15" s="38">
        <f>D15-H15</f>
        <v>51.69829999999999</v>
      </c>
      <c r="L15" s="39">
        <f>F15-J15</f>
        <v>17.38040000000001</v>
      </c>
      <c r="M15" s="17">
        <f t="shared" si="0"/>
        <v>0.00948269614698512</v>
      </c>
      <c r="N15" s="18">
        <f t="shared" si="1"/>
        <v>0.00769694901416027</v>
      </c>
    </row>
    <row r="16" spans="2:14" ht="15.75" customHeight="1">
      <c r="B16" s="53" t="s">
        <v>23</v>
      </c>
      <c r="C16" s="47">
        <v>55.2863</v>
      </c>
      <c r="D16" s="45">
        <v>156.5652</v>
      </c>
      <c r="E16" s="48">
        <f>D16/C16</f>
        <v>2.831898680143182</v>
      </c>
      <c r="F16" s="49">
        <f>D16-C16</f>
        <v>101.27890000000001</v>
      </c>
      <c r="G16" s="44">
        <v>3.7861</v>
      </c>
      <c r="H16" s="45">
        <v>31.2985</v>
      </c>
      <c r="I16" s="48">
        <f>H16/G16</f>
        <v>8.266686035762394</v>
      </c>
      <c r="J16" s="50">
        <f>H16-G16</f>
        <v>27.5124</v>
      </c>
      <c r="K16" s="38">
        <f>D16-H16</f>
        <v>125.2667</v>
      </c>
      <c r="L16" s="39">
        <f>F16-J16</f>
        <v>73.76650000000001</v>
      </c>
      <c r="M16" s="17">
        <f t="shared" si="0"/>
        <v>0.00781957362663685</v>
      </c>
      <c r="N16" s="18">
        <f t="shared" si="1"/>
        <v>0.001743572482723321</v>
      </c>
    </row>
    <row r="17" spans="2:14" ht="15.75">
      <c r="B17" s="53" t="s">
        <v>21</v>
      </c>
      <c r="C17" s="47">
        <v>104.9198</v>
      </c>
      <c r="D17" s="45">
        <v>107.8004</v>
      </c>
      <c r="E17" s="48">
        <f>D17/C17</f>
        <v>1.0274552563005268</v>
      </c>
      <c r="F17" s="49">
        <f>D17-C17</f>
        <v>2.880600000000001</v>
      </c>
      <c r="G17" s="44">
        <v>330.4257</v>
      </c>
      <c r="H17" s="45">
        <v>314.5175</v>
      </c>
      <c r="I17" s="48">
        <f>H17/G17</f>
        <v>0.9518554398159706</v>
      </c>
      <c r="J17" s="50">
        <f>H17-G17</f>
        <v>-15.908200000000022</v>
      </c>
      <c r="K17" s="38">
        <f>D17-H17</f>
        <v>-206.7171</v>
      </c>
      <c r="L17" s="39">
        <f>F17-J17</f>
        <v>18.788800000000023</v>
      </c>
      <c r="M17" s="17">
        <f t="shared" si="0"/>
        <v>0.005384039140121196</v>
      </c>
      <c r="N17" s="18">
        <f t="shared" si="1"/>
        <v>0.017521097123981408</v>
      </c>
    </row>
    <row r="18" spans="2:14" ht="15" customHeight="1">
      <c r="B18" s="53" t="s">
        <v>25</v>
      </c>
      <c r="C18" s="47">
        <v>51.6176</v>
      </c>
      <c r="D18" s="45">
        <v>95.3802</v>
      </c>
      <c r="E18" s="48">
        <f>D18/C18</f>
        <v>1.847823223086699</v>
      </c>
      <c r="F18" s="49">
        <f>D18-C18</f>
        <v>43.7626</v>
      </c>
      <c r="G18" s="44">
        <v>58.37</v>
      </c>
      <c r="H18" s="45">
        <v>64.9149</v>
      </c>
      <c r="I18" s="48">
        <f>H18/G18</f>
        <v>1.1121278053794759</v>
      </c>
      <c r="J18" s="50">
        <f>H18-G18</f>
        <v>6.5449000000000055</v>
      </c>
      <c r="K18" s="38">
        <f>D18-H18</f>
        <v>30.4653</v>
      </c>
      <c r="L18" s="39">
        <f>F18-J18</f>
        <v>37.217699999999994</v>
      </c>
      <c r="M18" s="17">
        <f t="shared" si="0"/>
        <v>0.0047637182236113015</v>
      </c>
      <c r="N18" s="18">
        <f t="shared" si="1"/>
        <v>0.0036162702161041623</v>
      </c>
    </row>
    <row r="19" spans="2:14" ht="15.75">
      <c r="B19" s="53" t="s">
        <v>24</v>
      </c>
      <c r="C19" s="47">
        <v>68.9712</v>
      </c>
      <c r="D19" s="45">
        <v>79.4599</v>
      </c>
      <c r="E19" s="48">
        <f>D19/C19</f>
        <v>1.1520736191337835</v>
      </c>
      <c r="F19" s="49">
        <f>D19-C19</f>
        <v>10.488700000000009</v>
      </c>
      <c r="G19" s="44">
        <v>28.8646</v>
      </c>
      <c r="H19" s="45">
        <v>31.2937</v>
      </c>
      <c r="I19" s="48">
        <f>H19/G19</f>
        <v>1.0841549856918162</v>
      </c>
      <c r="J19" s="50">
        <f>H19-G19</f>
        <v>2.429100000000002</v>
      </c>
      <c r="K19" s="38">
        <f>D19-H19</f>
        <v>48.1662</v>
      </c>
      <c r="L19" s="39">
        <f>F19-J19</f>
        <v>8.059600000000007</v>
      </c>
      <c r="M19" s="17">
        <f t="shared" si="0"/>
        <v>0.003968586495691261</v>
      </c>
      <c r="N19" s="18">
        <f t="shared" si="1"/>
        <v>0.001743305084991255</v>
      </c>
    </row>
    <row r="20" spans="2:14" ht="15.75">
      <c r="B20" s="53" t="s">
        <v>29</v>
      </c>
      <c r="C20" s="47">
        <v>45.519</v>
      </c>
      <c r="D20" s="45">
        <v>65.8991</v>
      </c>
      <c r="E20" s="48">
        <f>D20/C20</f>
        <v>1.4477273226564733</v>
      </c>
      <c r="F20" s="49">
        <f>D20-C20</f>
        <v>20.380100000000006</v>
      </c>
      <c r="G20" s="44">
        <v>39.4215</v>
      </c>
      <c r="H20" s="45">
        <v>102.8881</v>
      </c>
      <c r="I20" s="48">
        <f>H20/G20</f>
        <v>2.6099488857603084</v>
      </c>
      <c r="J20" s="50">
        <f>H20-G20</f>
        <v>63.46659999999999</v>
      </c>
      <c r="K20" s="38">
        <f>D20-H20</f>
        <v>-36.98899999999999</v>
      </c>
      <c r="L20" s="39">
        <f>F20-J20</f>
        <v>-43.08649999999999</v>
      </c>
      <c r="M20" s="17">
        <f t="shared" si="0"/>
        <v>0.0032912988606606354</v>
      </c>
      <c r="N20" s="18">
        <f t="shared" si="1"/>
        <v>0.0057316759576236985</v>
      </c>
    </row>
    <row r="21" spans="2:14" ht="16.5" customHeight="1">
      <c r="B21" s="53" t="s">
        <v>28</v>
      </c>
      <c r="C21" s="47">
        <v>37.7676</v>
      </c>
      <c r="D21" s="45">
        <v>64.8105</v>
      </c>
      <c r="E21" s="48">
        <f>D21/C21</f>
        <v>1.716034378673784</v>
      </c>
      <c r="F21" s="49">
        <f>D21-C21</f>
        <v>27.042900000000003</v>
      </c>
      <c r="G21" s="44">
        <v>489.9743</v>
      </c>
      <c r="H21" s="45">
        <v>504.3758</v>
      </c>
      <c r="I21" s="48">
        <f>H21/G21</f>
        <v>1.0293923579257116</v>
      </c>
      <c r="J21" s="50">
        <f>H21-G21</f>
        <v>14.401499999999999</v>
      </c>
      <c r="K21" s="38">
        <f>D21-H21</f>
        <v>-439.56530000000004</v>
      </c>
      <c r="L21" s="39">
        <f>F21-J21</f>
        <v>12.641400000000004</v>
      </c>
      <c r="M21" s="17">
        <f t="shared" si="0"/>
        <v>0.003236929257134712</v>
      </c>
      <c r="N21" s="18">
        <f t="shared" si="1"/>
        <v>0.02809769688105057</v>
      </c>
    </row>
    <row r="22" spans="2:14" ht="15.75">
      <c r="B22" s="53" t="s">
        <v>26</v>
      </c>
      <c r="C22" s="47">
        <v>59.3566</v>
      </c>
      <c r="D22" s="45">
        <v>61.3275</v>
      </c>
      <c r="E22" s="48">
        <f>D22/C22</f>
        <v>1.0332043951304488</v>
      </c>
      <c r="F22" s="49">
        <f>D22-C22</f>
        <v>1.9709000000000003</v>
      </c>
      <c r="G22" s="44">
        <v>12.7506</v>
      </c>
      <c r="H22" s="45">
        <v>27.0412</v>
      </c>
      <c r="I22" s="48">
        <f>H22/G22</f>
        <v>2.120778630025254</v>
      </c>
      <c r="J22" s="50">
        <f>H22-G22</f>
        <v>14.2906</v>
      </c>
      <c r="K22" s="38">
        <f>D22-H22</f>
        <v>34.2863</v>
      </c>
      <c r="L22" s="39">
        <f>F22-J22</f>
        <v>-12.3197</v>
      </c>
      <c r="M22" s="17">
        <f t="shared" si="0"/>
        <v>0.0030629724970017056</v>
      </c>
      <c r="N22" s="18">
        <f t="shared" si="1"/>
        <v>0.0015064074067389131</v>
      </c>
    </row>
    <row r="23" spans="2:14" ht="15.75">
      <c r="B23" s="53" t="s">
        <v>30</v>
      </c>
      <c r="C23" s="47">
        <v>35.5891</v>
      </c>
      <c r="D23" s="45">
        <v>55.9762</v>
      </c>
      <c r="E23" s="48">
        <f>D23/C23</f>
        <v>1.5728467424014656</v>
      </c>
      <c r="F23" s="49">
        <f>D23-C23</f>
        <v>20.387099999999997</v>
      </c>
      <c r="G23" s="44">
        <v>183.5605</v>
      </c>
      <c r="H23" s="45">
        <v>222.6932</v>
      </c>
      <c r="I23" s="48">
        <f>H23/G23</f>
        <v>1.2131869329185745</v>
      </c>
      <c r="J23" s="50">
        <f>H23-G23</f>
        <v>39.1327</v>
      </c>
      <c r="K23" s="38">
        <f>D23-H23</f>
        <v>-166.71699999999998</v>
      </c>
      <c r="L23" s="39">
        <f>F23-J23</f>
        <v>-18.745600000000003</v>
      </c>
      <c r="M23" s="17">
        <f t="shared" si="0"/>
        <v>0.002795704391776395</v>
      </c>
      <c r="N23" s="18">
        <f t="shared" si="1"/>
        <v>0.012405761797197982</v>
      </c>
    </row>
    <row r="24" spans="2:14" ht="14.25" customHeight="1">
      <c r="B24" s="53" t="s">
        <v>27</v>
      </c>
      <c r="C24" s="47">
        <v>46.6711</v>
      </c>
      <c r="D24" s="45">
        <v>51.2178</v>
      </c>
      <c r="E24" s="48">
        <f>D24/C24</f>
        <v>1.0974200308113584</v>
      </c>
      <c r="F24" s="49">
        <f>D24-C24</f>
        <v>4.546699999999994</v>
      </c>
      <c r="G24" s="44">
        <v>1.7726</v>
      </c>
      <c r="H24" s="45">
        <v>2.4586</v>
      </c>
      <c r="I24" s="48">
        <f>H24/G24</f>
        <v>1.3870021437436535</v>
      </c>
      <c r="J24" s="50">
        <f>H24-G24</f>
        <v>0.6860000000000002</v>
      </c>
      <c r="K24" s="38">
        <f>D24-H24</f>
        <v>48.7592</v>
      </c>
      <c r="L24" s="39">
        <f>F24-J24</f>
        <v>3.8606999999999942</v>
      </c>
      <c r="M24" s="17">
        <f t="shared" si="0"/>
        <v>0.002558048391943809</v>
      </c>
      <c r="N24" s="18">
        <f t="shared" si="1"/>
        <v>0.00013696334667870848</v>
      </c>
    </row>
    <row r="25" spans="2:14" ht="15.75">
      <c r="B25" s="53" t="s">
        <v>32</v>
      </c>
      <c r="C25" s="47">
        <v>33.6661</v>
      </c>
      <c r="D25" s="45">
        <v>46.915</v>
      </c>
      <c r="E25" s="48">
        <f>D25/C25</f>
        <v>1.3935383070804161</v>
      </c>
      <c r="F25" s="49">
        <f>D25-C25</f>
        <v>13.248899999999999</v>
      </c>
      <c r="G25" s="44">
        <v>4.9843</v>
      </c>
      <c r="H25" s="45">
        <v>6.8686</v>
      </c>
      <c r="I25" s="48">
        <f>H25/G25</f>
        <v>1.3780470677928696</v>
      </c>
      <c r="J25" s="50">
        <f>H25-G25</f>
        <v>1.8842999999999996</v>
      </c>
      <c r="K25" s="38">
        <f>D25-H25</f>
        <v>40.0464</v>
      </c>
      <c r="L25" s="39">
        <f>F25-J25</f>
        <v>11.3646</v>
      </c>
      <c r="M25" s="17">
        <f t="shared" si="0"/>
        <v>0.002343147115027272</v>
      </c>
      <c r="N25" s="18">
        <f t="shared" si="1"/>
        <v>0.00038263501301447045</v>
      </c>
    </row>
    <row r="26" spans="2:14" ht="15.75">
      <c r="B26" s="53" t="s">
        <v>37</v>
      </c>
      <c r="C26" s="47">
        <v>18.2563</v>
      </c>
      <c r="D26" s="45">
        <v>43.2436</v>
      </c>
      <c r="E26" s="48">
        <f>D26/C26</f>
        <v>2.368694642397419</v>
      </c>
      <c r="F26" s="49">
        <f>D26-C26</f>
        <v>24.9873</v>
      </c>
      <c r="G26" s="44">
        <v>42.1728</v>
      </c>
      <c r="H26" s="45">
        <v>49.1255</v>
      </c>
      <c r="I26" s="48">
        <f>H26/G26</f>
        <v>1.1648621860535702</v>
      </c>
      <c r="J26" s="50">
        <f>H26-G26</f>
        <v>6.9527</v>
      </c>
      <c r="K26" s="38">
        <f>D26-H26</f>
        <v>-5.881900000000002</v>
      </c>
      <c r="L26" s="39">
        <f>F26-J26</f>
        <v>18.0346</v>
      </c>
      <c r="M26" s="17">
        <f t="shared" si="0"/>
        <v>0.00215978080749</v>
      </c>
      <c r="N26" s="18">
        <f t="shared" si="1"/>
        <v>0.002736676518044779</v>
      </c>
    </row>
    <row r="27" spans="2:14" ht="15.75">
      <c r="B27" s="53" t="s">
        <v>35</v>
      </c>
      <c r="C27" s="47">
        <v>16.5155</v>
      </c>
      <c r="D27" s="45">
        <v>42.2017</v>
      </c>
      <c r="E27" s="48">
        <f>D27/C27</f>
        <v>2.5552783748599803</v>
      </c>
      <c r="F27" s="49">
        <f>D27-C27</f>
        <v>25.686200000000003</v>
      </c>
      <c r="G27" s="44">
        <v>26.1563</v>
      </c>
      <c r="H27" s="45">
        <v>31.2478</v>
      </c>
      <c r="I27" s="48">
        <f>H27/G27</f>
        <v>1.1946567366179468</v>
      </c>
      <c r="J27" s="50">
        <f>H27-G27</f>
        <v>5.0915</v>
      </c>
      <c r="K27" s="38">
        <f>D27-H27</f>
        <v>10.9539</v>
      </c>
      <c r="L27" s="39">
        <f>F27-J27</f>
        <v>20.594700000000003</v>
      </c>
      <c r="M27" s="17">
        <f t="shared" si="0"/>
        <v>0.0021077436130074907</v>
      </c>
      <c r="N27" s="18">
        <f t="shared" si="1"/>
        <v>0.0017407480941783726</v>
      </c>
    </row>
    <row r="28" spans="2:14" ht="15.75">
      <c r="B28" s="53" t="s">
        <v>34</v>
      </c>
      <c r="C28" s="47">
        <v>22.6061</v>
      </c>
      <c r="D28" s="45">
        <v>40.4115</v>
      </c>
      <c r="E28" s="48">
        <f>D28/C28</f>
        <v>1.7876369652438941</v>
      </c>
      <c r="F28" s="49">
        <f>D28-C28</f>
        <v>17.805399999999995</v>
      </c>
      <c r="G28" s="44">
        <v>0.1676</v>
      </c>
      <c r="H28" s="45">
        <v>0.0192</v>
      </c>
      <c r="I28" s="48">
        <f>H28/G28</f>
        <v>0.11455847255369928</v>
      </c>
      <c r="J28" s="50">
        <f>H28-G28</f>
        <v>-0.1484</v>
      </c>
      <c r="K28" s="38">
        <f>D28-H28</f>
        <v>40.3923</v>
      </c>
      <c r="L28" s="39">
        <f>F28-J28</f>
        <v>17.953799999999994</v>
      </c>
      <c r="M28" s="17">
        <f t="shared" si="0"/>
        <v>0.0020183329348593113</v>
      </c>
      <c r="N28" s="18">
        <f t="shared" si="1"/>
        <v>1.0695909282645417E-06</v>
      </c>
    </row>
    <row r="29" spans="2:14" ht="16.5" thickBot="1">
      <c r="B29" s="53" t="s">
        <v>31</v>
      </c>
      <c r="C29" s="47">
        <v>32.9264</v>
      </c>
      <c r="D29" s="45">
        <v>40.3651</v>
      </c>
      <c r="E29" s="48">
        <f>D29/C29</f>
        <v>1.225919019388697</v>
      </c>
      <c r="F29" s="49">
        <f>D29-C29</f>
        <v>7.438699999999997</v>
      </c>
      <c r="G29" s="44">
        <v>37.9471</v>
      </c>
      <c r="H29" s="45">
        <v>63.3255</v>
      </c>
      <c r="I29" s="48">
        <f>H29/G29</f>
        <v>1.6687836488163785</v>
      </c>
      <c r="J29" s="50">
        <f>H29-G29</f>
        <v>25.3784</v>
      </c>
      <c r="K29" s="38">
        <f>D29-H29</f>
        <v>-22.9604</v>
      </c>
      <c r="L29" s="39">
        <f>F29-J29</f>
        <v>-17.939700000000002</v>
      </c>
      <c r="M29" s="54">
        <f t="shared" si="0"/>
        <v>0.0020160155091716366</v>
      </c>
      <c r="N29" s="55">
        <f t="shared" si="1"/>
        <v>0.003527728142073763</v>
      </c>
    </row>
    <row r="30" spans="1:14" s="5" customFormat="1" ht="17.25" thickBot="1" thickTop="1">
      <c r="A30" s="3"/>
      <c r="B30" s="4" t="s">
        <v>12</v>
      </c>
      <c r="C30" s="37">
        <f>SUM(C6:C29)</f>
        <v>3103.9729</v>
      </c>
      <c r="D30" s="36">
        <f>SUM(D6:D29)</f>
        <v>4142.784299999999</v>
      </c>
      <c r="E30" s="32">
        <f>D30/C30</f>
        <v>1.3346715430408556</v>
      </c>
      <c r="F30" s="23">
        <f>D30-C30</f>
        <v>1038.8113999999991</v>
      </c>
      <c r="G30" s="16">
        <f>SUM(G6:G29)</f>
        <v>4235.689699999999</v>
      </c>
      <c r="H30" s="16">
        <f>SUM(H6:H29)</f>
        <v>5078.385899999999</v>
      </c>
      <c r="I30" s="32">
        <f>H30/G30</f>
        <v>1.198951353778347</v>
      </c>
      <c r="J30" s="33">
        <f>H30-G30</f>
        <v>842.6962000000003</v>
      </c>
      <c r="K30" s="34">
        <f>D30-H30</f>
        <v>-935.6016</v>
      </c>
      <c r="L30" s="35">
        <f>F30-J30</f>
        <v>196.11519999999882</v>
      </c>
      <c r="M30" s="19">
        <f t="shared" si="0"/>
        <v>0.20690936972663912</v>
      </c>
      <c r="N30" s="20">
        <f t="shared" si="1"/>
        <v>0.28290601504513335</v>
      </c>
    </row>
    <row r="31" spans="2:14" ht="17.25" thickBot="1" thickTop="1">
      <c r="B31" s="2" t="s">
        <v>13</v>
      </c>
      <c r="C31" s="14">
        <v>3464.8668</v>
      </c>
      <c r="D31" s="15">
        <v>4579.9045</v>
      </c>
      <c r="E31" s="26">
        <f>D31/C31</f>
        <v>1.321812572997034</v>
      </c>
      <c r="F31" s="27">
        <f>D31-C31</f>
        <v>1115.0376999999999</v>
      </c>
      <c r="G31" s="28">
        <v>4634.6483</v>
      </c>
      <c r="H31" s="29">
        <v>5528.3457</v>
      </c>
      <c r="I31" s="26">
        <f>H31/G31</f>
        <v>1.1928296047836036</v>
      </c>
      <c r="J31" s="30">
        <f>H31-G31</f>
        <v>893.6974</v>
      </c>
      <c r="K31" s="31">
        <f>D31-H31</f>
        <v>-948.4412000000002</v>
      </c>
      <c r="L31" s="27">
        <f>F31-J31</f>
        <v>221.34029999999984</v>
      </c>
      <c r="M31" s="21">
        <f t="shared" si="0"/>
        <v>0.2287411279180522</v>
      </c>
      <c r="N31" s="22">
        <f t="shared" si="1"/>
        <v>0.3079723129703275</v>
      </c>
    </row>
    <row r="32" ht="16.5" thickTop="1">
      <c r="B32" s="13" t="s">
        <v>14</v>
      </c>
    </row>
  </sheetData>
  <mergeCells count="8">
    <mergeCell ref="B1:K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2011-06-03T11:55:36Z</cp:lastPrinted>
  <dcterms:created xsi:type="dcterms:W3CDTF">2000-05-08T09:28:39Z</dcterms:created>
  <dcterms:modified xsi:type="dcterms:W3CDTF">2011-06-03T11:55:49Z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