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540"/>
  </bookViews>
  <sheets>
    <sheet name="Munka1" sheetId="2" r:id="rId1"/>
  </sheets>
  <calcPr calcId="124519"/>
</workbook>
</file>

<file path=xl/calcChain.xml><?xml version="1.0" encoding="utf-8"?>
<calcChain xmlns="http://schemas.openxmlformats.org/spreadsheetml/2006/main">
  <c r="I14" i="2"/>
  <c r="J14"/>
  <c r="K14"/>
  <c r="N14"/>
  <c r="E14"/>
  <c r="F14"/>
  <c r="L14" s="1"/>
  <c r="M14"/>
  <c r="N9"/>
  <c r="M9"/>
  <c r="K9"/>
  <c r="J9"/>
  <c r="I9"/>
  <c r="F9"/>
  <c r="L9" s="1"/>
  <c r="E9"/>
  <c r="N7"/>
  <c r="N8"/>
  <c r="N10"/>
  <c r="N11"/>
  <c r="N12"/>
  <c r="N13"/>
  <c r="N15"/>
  <c r="N16"/>
  <c r="N17"/>
  <c r="N18"/>
  <c r="N19"/>
  <c r="N20"/>
  <c r="N21"/>
  <c r="N22"/>
  <c r="N23"/>
  <c r="N24"/>
  <c r="N25"/>
  <c r="N26"/>
  <c r="N27"/>
  <c r="N28"/>
  <c r="N29"/>
  <c r="N30"/>
  <c r="N32"/>
  <c r="M25"/>
  <c r="M26"/>
  <c r="M27"/>
  <c r="M28"/>
  <c r="M29"/>
  <c r="M30"/>
  <c r="M32"/>
  <c r="M7"/>
  <c r="M8"/>
  <c r="M10"/>
  <c r="M11"/>
  <c r="M12"/>
  <c r="M13"/>
  <c r="M15"/>
  <c r="M16"/>
  <c r="M17"/>
  <c r="M18"/>
  <c r="M19"/>
  <c r="M20"/>
  <c r="M21"/>
  <c r="M22"/>
  <c r="M23"/>
  <c r="M24"/>
  <c r="N6"/>
  <c r="M6"/>
  <c r="J32"/>
  <c r="I32"/>
  <c r="I27"/>
  <c r="J27"/>
  <c r="F27"/>
  <c r="L27"/>
  <c r="K27"/>
  <c r="E27"/>
  <c r="I21"/>
  <c r="J21"/>
  <c r="F21"/>
  <c r="L21"/>
  <c r="K21"/>
  <c r="E21"/>
  <c r="H31"/>
  <c r="N31" s="1"/>
  <c r="D31"/>
  <c r="M31" s="1"/>
  <c r="K29"/>
  <c r="K13"/>
  <c r="K10"/>
  <c r="K30"/>
  <c r="J30"/>
  <c r="I30"/>
  <c r="F30"/>
  <c r="L30"/>
  <c r="E30"/>
  <c r="K22"/>
  <c r="J22"/>
  <c r="I22"/>
  <c r="F22"/>
  <c r="L22"/>
  <c r="E22"/>
  <c r="K24"/>
  <c r="I26"/>
  <c r="J26"/>
  <c r="F26"/>
  <c r="L26"/>
  <c r="K26"/>
  <c r="E26"/>
  <c r="I28"/>
  <c r="J28"/>
  <c r="F28"/>
  <c r="L28"/>
  <c r="K28"/>
  <c r="E28"/>
  <c r="G31"/>
  <c r="J31"/>
  <c r="C31"/>
  <c r="F31"/>
  <c r="L31"/>
  <c r="K31"/>
  <c r="F10"/>
  <c r="J10"/>
  <c r="L10"/>
  <c r="K8"/>
  <c r="F8"/>
  <c r="J8"/>
  <c r="L8"/>
  <c r="K12"/>
  <c r="F12"/>
  <c r="J12"/>
  <c r="L12"/>
  <c r="K11"/>
  <c r="F11"/>
  <c r="J11"/>
  <c r="L11"/>
  <c r="F13"/>
  <c r="J13"/>
  <c r="L13"/>
  <c r="K17"/>
  <c r="F17"/>
  <c r="J17"/>
  <c r="L17"/>
  <c r="K7"/>
  <c r="F7"/>
  <c r="J7"/>
  <c r="L7"/>
  <c r="K19"/>
  <c r="F19"/>
  <c r="J19"/>
  <c r="L19"/>
  <c r="K15"/>
  <c r="F15"/>
  <c r="J15"/>
  <c r="L15"/>
  <c r="K16"/>
  <c r="F16"/>
  <c r="J16"/>
  <c r="L16"/>
  <c r="K20"/>
  <c r="F20"/>
  <c r="J20"/>
  <c r="L20"/>
  <c r="K18"/>
  <c r="F18"/>
  <c r="J18"/>
  <c r="L18"/>
  <c r="F24"/>
  <c r="J24"/>
  <c r="L24"/>
  <c r="K25"/>
  <c r="F25"/>
  <c r="J25"/>
  <c r="L25"/>
  <c r="K23"/>
  <c r="F23"/>
  <c r="J23"/>
  <c r="L23"/>
  <c r="F29"/>
  <c r="J29"/>
  <c r="L29"/>
  <c r="F6"/>
  <c r="J6"/>
  <c r="L6"/>
  <c r="K6"/>
  <c r="I13"/>
  <c r="I29"/>
  <c r="E29"/>
  <c r="I23"/>
  <c r="E23"/>
  <c r="I25"/>
  <c r="E25"/>
  <c r="I24"/>
  <c r="E24"/>
  <c r="I18"/>
  <c r="E18"/>
  <c r="I20"/>
  <c r="E20"/>
  <c r="I16"/>
  <c r="E16"/>
  <c r="I15"/>
  <c r="E15"/>
  <c r="I19"/>
  <c r="E19"/>
  <c r="I7"/>
  <c r="E7"/>
  <c r="I17"/>
  <c r="E17"/>
  <c r="E13"/>
  <c r="I11"/>
  <c r="E11"/>
  <c r="I12"/>
  <c r="E12"/>
  <c r="I8"/>
  <c r="E8"/>
  <c r="I10"/>
  <c r="E10"/>
  <c r="I6"/>
  <c r="E6"/>
  <c r="F32"/>
  <c r="L32"/>
  <c r="K32"/>
  <c r="I31"/>
  <c r="E31"/>
  <c r="E32"/>
</calcChain>
</file>

<file path=xl/sharedStrings.xml><?xml version="1.0" encoding="utf-8"?>
<sst xmlns="http://schemas.openxmlformats.org/spreadsheetml/2006/main" count="42" uniqueCount="39">
  <si>
    <t>KIVITEL</t>
  </si>
  <si>
    <t>Változás</t>
  </si>
  <si>
    <t>BEHOZATAL</t>
  </si>
  <si>
    <t>EGYENLEG</t>
  </si>
  <si>
    <t>ORSZÁG</t>
  </si>
  <si>
    <t>M.e.: MEUR</t>
  </si>
  <si>
    <t xml:space="preserve">Index </t>
  </si>
  <si>
    <t>kivitelből</t>
  </si>
  <si>
    <t>behozatalból</t>
  </si>
  <si>
    <t>Oroszország</t>
  </si>
  <si>
    <t>Ukrajna</t>
  </si>
  <si>
    <t>Kína</t>
  </si>
  <si>
    <t>Kiemelt országok összesen</t>
  </si>
  <si>
    <t>EU-n kívüli országok összesen</t>
  </si>
  <si>
    <t>Forrás: KSH</t>
  </si>
  <si>
    <t>Egyesült Államok</t>
  </si>
  <si>
    <t>Törökország</t>
  </si>
  <si>
    <t>Horvátország</t>
  </si>
  <si>
    <t>Szerbia</t>
  </si>
  <si>
    <t>Svájc</t>
  </si>
  <si>
    <t>Arab Emírségek</t>
  </si>
  <si>
    <t>Japán</t>
  </si>
  <si>
    <t>Szingapúr</t>
  </si>
  <si>
    <t>Dél-Afrika</t>
  </si>
  <si>
    <t>India</t>
  </si>
  <si>
    <t>Bosznia-Hercegovina</t>
  </si>
  <si>
    <t>Koreai Köztársaság</t>
  </si>
  <si>
    <t>Mexikó</t>
  </si>
  <si>
    <t>Hongkong</t>
  </si>
  <si>
    <t>Kanada</t>
  </si>
  <si>
    <t>Norvégia</t>
  </si>
  <si>
    <t>Szaúd-Arábia</t>
  </si>
  <si>
    <t>Malajzia</t>
  </si>
  <si>
    <t>Brazília</t>
  </si>
  <si>
    <t>Kazahsztán</t>
  </si>
  <si>
    <t xml:space="preserve"> Külkereskedelmi forgalmunk a 25 legnagyobb EU-n kívüli exportpiacunkat jelentő országgal,  2012 I. hó</t>
  </si>
  <si>
    <r>
      <t xml:space="preserve">RÉSZESEDÉS </t>
    </r>
    <r>
      <rPr>
        <sz val="10"/>
        <rFont val="Arial CE"/>
        <charset val="238"/>
      </rPr>
      <t>az összes 2012. évi</t>
    </r>
  </si>
  <si>
    <t>Itrael</t>
  </si>
  <si>
    <t>Macedónia</t>
  </si>
</sst>
</file>

<file path=xl/styles.xml><?xml version="1.0" encoding="utf-8"?>
<styleSheet xmlns="http://schemas.openxmlformats.org/spreadsheetml/2006/main">
  <numFmts count="2">
    <numFmt numFmtId="165" formatCode="#,##0.0"/>
    <numFmt numFmtId="166" formatCode="0.0%"/>
  </numFmts>
  <fonts count="15">
    <font>
      <sz val="10"/>
      <name val="Arial CE"/>
      <charset val="238"/>
    </font>
    <font>
      <sz val="10"/>
      <name val="Arial CE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Arial CE"/>
      <charset val="238"/>
    </font>
    <font>
      <b/>
      <sz val="12"/>
      <name val="Times New Roman CE"/>
      <charset val="238"/>
    </font>
    <font>
      <i/>
      <sz val="12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2"/>
      <name val="Times New Roman CE"/>
      <family val="1"/>
      <charset val="238"/>
    </font>
    <font>
      <i/>
      <sz val="10"/>
      <name val="Arial CE"/>
      <charset val="238"/>
    </font>
    <font>
      <sz val="12"/>
      <name val="Times New Roman CE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1" xfId="0" applyFont="1" applyFill="1" applyBorder="1" applyAlignment="1">
      <alignment horizontal="left" indent="1"/>
    </xf>
    <xf numFmtId="0" fontId="10" fillId="0" borderId="0" xfId="0" applyFont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Fill="1" applyBorder="1" applyAlignment="1">
      <alignment horizontal="left" indent="1"/>
    </xf>
    <xf numFmtId="165" fontId="12" fillId="0" borderId="8" xfId="0" applyNumberFormat="1" applyFont="1" applyBorder="1" applyAlignment="1">
      <alignment horizontal="right"/>
    </xf>
    <xf numFmtId="165" fontId="9" fillId="0" borderId="9" xfId="0" applyNumberFormat="1" applyFont="1" applyBorder="1" applyAlignment="1">
      <alignment horizontal="right"/>
    </xf>
    <xf numFmtId="166" fontId="9" fillId="0" borderId="10" xfId="1" applyNumberFormat="1" applyFont="1" applyBorder="1" applyAlignment="1">
      <alignment horizontal="right"/>
    </xf>
    <xf numFmtId="165" fontId="9" fillId="0" borderId="11" xfId="0" applyNumberFormat="1" applyFont="1" applyBorder="1" applyAlignment="1">
      <alignment horizontal="right"/>
    </xf>
    <xf numFmtId="165" fontId="8" fillId="0" borderId="12" xfId="0" applyNumberFormat="1" applyFont="1" applyBorder="1" applyAlignment="1">
      <alignment horizontal="right"/>
    </xf>
    <xf numFmtId="165" fontId="8" fillId="0" borderId="9" xfId="0" applyNumberFormat="1" applyFont="1" applyBorder="1" applyAlignment="1">
      <alignment horizontal="right"/>
    </xf>
    <xf numFmtId="165" fontId="12" fillId="0" borderId="13" xfId="0" applyNumberFormat="1" applyFont="1" applyBorder="1" applyAlignment="1">
      <alignment horizontal="right"/>
    </xf>
    <xf numFmtId="165" fontId="12" fillId="0" borderId="12" xfId="0" applyNumberFormat="1" applyFont="1" applyBorder="1" applyAlignment="1">
      <alignment horizontal="right"/>
    </xf>
    <xf numFmtId="165" fontId="14" fillId="0" borderId="14" xfId="0" applyNumberFormat="1" applyFont="1" applyBorder="1" applyAlignment="1">
      <alignment horizontal="right"/>
    </xf>
    <xf numFmtId="165" fontId="14" fillId="0" borderId="15" xfId="0" applyNumberFormat="1" applyFont="1" applyBorder="1" applyAlignment="1">
      <alignment horizontal="right"/>
    </xf>
    <xf numFmtId="166" fontId="14" fillId="0" borderId="16" xfId="0" applyNumberFormat="1" applyFont="1" applyBorder="1"/>
    <xf numFmtId="165" fontId="14" fillId="0" borderId="17" xfId="0" applyNumberFormat="1" applyFont="1" applyBorder="1"/>
    <xf numFmtId="165" fontId="14" fillId="0" borderId="18" xfId="0" applyNumberFormat="1" applyFont="1" applyBorder="1"/>
    <xf numFmtId="165" fontId="14" fillId="0" borderId="19" xfId="0" applyNumberFormat="1" applyFont="1" applyBorder="1"/>
    <xf numFmtId="165" fontId="14" fillId="0" borderId="20" xfId="0" applyNumberFormat="1" applyFont="1" applyBorder="1"/>
    <xf numFmtId="165" fontId="14" fillId="0" borderId="21" xfId="0" applyNumberFormat="1" applyFont="1" applyBorder="1"/>
    <xf numFmtId="166" fontId="14" fillId="0" borderId="19" xfId="0" applyNumberFormat="1" applyFont="1" applyBorder="1"/>
    <xf numFmtId="165" fontId="14" fillId="0" borderId="22" xfId="0" applyNumberFormat="1" applyFont="1" applyBorder="1"/>
    <xf numFmtId="165" fontId="14" fillId="0" borderId="23" xfId="0" applyNumberFormat="1" applyFont="1" applyBorder="1"/>
    <xf numFmtId="165" fontId="14" fillId="0" borderId="24" xfId="0" applyNumberFormat="1" applyFont="1" applyFill="1" applyBorder="1"/>
    <xf numFmtId="0" fontId="14" fillId="0" borderId="25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0" fontId="0" fillId="0" borderId="0" xfId="0" applyFill="1"/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2" fillId="0" borderId="0" xfId="0" applyFont="1" applyFill="1"/>
    <xf numFmtId="0" fontId="6" fillId="0" borderId="1" xfId="0" applyFont="1" applyFill="1" applyBorder="1" applyAlignment="1">
      <alignment horizontal="left" indent="1"/>
    </xf>
    <xf numFmtId="165" fontId="13" fillId="0" borderId="12" xfId="0" applyNumberFormat="1" applyFont="1" applyFill="1" applyBorder="1" applyAlignment="1">
      <alignment horizontal="right"/>
    </xf>
    <xf numFmtId="165" fontId="13" fillId="0" borderId="10" xfId="0" applyNumberFormat="1" applyFont="1" applyFill="1" applyBorder="1" applyAlignment="1">
      <alignment horizontal="right"/>
    </xf>
    <xf numFmtId="166" fontId="4" fillId="0" borderId="31" xfId="1" applyNumberFormat="1" applyFont="1" applyFill="1" applyBorder="1" applyAlignment="1">
      <alignment horizontal="right"/>
    </xf>
    <xf numFmtId="165" fontId="4" fillId="0" borderId="28" xfId="0" applyNumberFormat="1" applyFont="1" applyFill="1" applyBorder="1" applyAlignment="1">
      <alignment horizontal="right"/>
    </xf>
    <xf numFmtId="165" fontId="13" fillId="0" borderId="31" xfId="0" applyNumberFormat="1" applyFont="1" applyFill="1" applyBorder="1" applyAlignment="1">
      <alignment horizontal="right"/>
    </xf>
    <xf numFmtId="165" fontId="4" fillId="0" borderId="27" xfId="0" applyNumberFormat="1" applyFont="1" applyFill="1" applyBorder="1" applyAlignment="1">
      <alignment horizontal="right"/>
    </xf>
    <xf numFmtId="0" fontId="14" fillId="0" borderId="38" xfId="0" applyFont="1" applyFill="1" applyBorder="1" applyAlignment="1">
      <alignment vertical="center" wrapText="1"/>
    </xf>
    <xf numFmtId="165" fontId="13" fillId="0" borderId="10" xfId="0" applyNumberFormat="1" applyFont="1" applyFill="1" applyBorder="1"/>
    <xf numFmtId="166" fontId="4" fillId="0" borderId="10" xfId="1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0" fontId="13" fillId="0" borderId="29" xfId="0" applyNumberFormat="1" applyFont="1" applyFill="1" applyBorder="1"/>
    <xf numFmtId="10" fontId="13" fillId="0" borderId="30" xfId="0" applyNumberFormat="1" applyFont="1" applyFill="1" applyBorder="1"/>
    <xf numFmtId="165" fontId="4" fillId="0" borderId="41" xfId="0" applyNumberFormat="1" applyFont="1" applyFill="1" applyBorder="1" applyAlignment="1">
      <alignment horizontal="right"/>
    </xf>
    <xf numFmtId="10" fontId="13" fillId="0" borderId="42" xfId="0" applyNumberFormat="1" applyFont="1" applyFill="1" applyBorder="1"/>
    <xf numFmtId="10" fontId="13" fillId="0" borderId="43" xfId="0" applyNumberFormat="1" applyFont="1" applyFill="1" applyBorder="1"/>
    <xf numFmtId="10" fontId="12" fillId="0" borderId="39" xfId="0" applyNumberFormat="1" applyFont="1" applyFill="1" applyBorder="1"/>
    <xf numFmtId="10" fontId="12" fillId="0" borderId="40" xfId="0" applyNumberFormat="1" applyFont="1" applyFill="1" applyBorder="1"/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topLeftCell="C12" workbookViewId="0">
      <selection activeCell="A31" sqref="A31:IV31"/>
    </sheetView>
  </sheetViews>
  <sheetFormatPr defaultRowHeight="15.75"/>
  <cols>
    <col min="1" max="1" width="0.140625" style="1" customWidth="1"/>
    <col min="2" max="2" width="31.140625" customWidth="1"/>
    <col min="3" max="3" width="9.85546875" customWidth="1"/>
    <col min="4" max="4" width="12.85546875" customWidth="1"/>
    <col min="5" max="5" width="8.140625" customWidth="1"/>
    <col min="6" max="6" width="8.42578125" customWidth="1"/>
    <col min="7" max="8" width="10" bestFit="1" customWidth="1"/>
    <col min="9" max="9" width="10.28515625" bestFit="1" customWidth="1"/>
    <col min="10" max="10" width="8" customWidth="1"/>
    <col min="11" max="11" width="10.28515625" customWidth="1"/>
    <col min="12" max="12" width="8.85546875" customWidth="1"/>
    <col min="13" max="13" width="9.28515625" style="33" customWidth="1"/>
    <col min="14" max="14" width="11.85546875" style="33" customWidth="1"/>
  </cols>
  <sheetData>
    <row r="1" spans="2:14" ht="18.75">
      <c r="B1" s="48" t="s">
        <v>35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4" ht="0.75" customHeight="1">
      <c r="B2" s="1"/>
      <c r="C2" s="54"/>
      <c r="D2" s="54"/>
      <c r="E2" s="54"/>
      <c r="F2" s="54"/>
      <c r="G2" s="54"/>
      <c r="H2" s="54"/>
      <c r="I2" s="1"/>
      <c r="J2" s="1"/>
      <c r="K2" s="1"/>
    </row>
    <row r="3" spans="2:14" ht="17.25" customHeight="1" thickBot="1">
      <c r="B3" s="1"/>
      <c r="C3" s="1"/>
      <c r="D3" s="1"/>
      <c r="E3" s="1"/>
      <c r="F3" s="1"/>
      <c r="G3" s="1"/>
      <c r="H3" s="1"/>
      <c r="I3" s="53" t="s">
        <v>5</v>
      </c>
      <c r="J3" s="53"/>
      <c r="K3" s="53"/>
      <c r="L3" s="53"/>
    </row>
    <row r="4" spans="2:14" ht="30.75" customHeight="1" thickTop="1" thickBot="1">
      <c r="B4" s="51" t="s">
        <v>4</v>
      </c>
      <c r="C4" s="57" t="s">
        <v>0</v>
      </c>
      <c r="D4" s="55"/>
      <c r="E4" s="55"/>
      <c r="F4" s="55"/>
      <c r="G4" s="57" t="s">
        <v>2</v>
      </c>
      <c r="H4" s="58"/>
      <c r="I4" s="58"/>
      <c r="J4" s="59"/>
      <c r="K4" s="55" t="s">
        <v>3</v>
      </c>
      <c r="L4" s="56"/>
      <c r="M4" s="49" t="s">
        <v>36</v>
      </c>
      <c r="N4" s="50"/>
    </row>
    <row r="5" spans="2:14" ht="16.5" thickBot="1">
      <c r="B5" s="52"/>
      <c r="C5" s="5">
        <v>2011</v>
      </c>
      <c r="D5" s="5">
        <v>2012</v>
      </c>
      <c r="E5" s="6" t="s">
        <v>6</v>
      </c>
      <c r="F5" s="7" t="s">
        <v>1</v>
      </c>
      <c r="G5" s="8">
        <v>2011</v>
      </c>
      <c r="H5" s="5">
        <v>2012</v>
      </c>
      <c r="I5" s="6" t="s">
        <v>6</v>
      </c>
      <c r="J5" s="9" t="s">
        <v>1</v>
      </c>
      <c r="K5" s="5">
        <v>2012</v>
      </c>
      <c r="L5" s="9" t="s">
        <v>1</v>
      </c>
      <c r="M5" s="34" t="s">
        <v>7</v>
      </c>
      <c r="N5" s="35" t="s">
        <v>8</v>
      </c>
    </row>
    <row r="6" spans="2:14" ht="17.25" thickTop="1" thickBot="1">
      <c r="B6" s="31" t="s">
        <v>9</v>
      </c>
      <c r="C6" s="24">
        <v>159.77019999999999</v>
      </c>
      <c r="D6" s="24">
        <v>187.93889999999999</v>
      </c>
      <c r="E6" s="21">
        <f t="shared" ref="E6:E32" si="0">D6/C6</f>
        <v>1.1763075967858838</v>
      </c>
      <c r="F6" s="22">
        <f t="shared" ref="F6:F32" si="1">D6-C6</f>
        <v>28.168700000000001</v>
      </c>
      <c r="G6" s="23">
        <v>547.65309999999999</v>
      </c>
      <c r="H6" s="24">
        <v>583.91510000000005</v>
      </c>
      <c r="I6" s="21">
        <f t="shared" ref="I6:I32" si="2">H6/G6</f>
        <v>1.0662134478924707</v>
      </c>
      <c r="J6" s="25">
        <f t="shared" ref="J6:J32" si="3">H6-G6</f>
        <v>36.262000000000057</v>
      </c>
      <c r="K6" s="19">
        <f t="shared" ref="K6:K25" si="4">D6-H6</f>
        <v>-395.97620000000006</v>
      </c>
      <c r="L6" s="20">
        <f t="shared" ref="L6:L32" si="5">F6-J6</f>
        <v>-8.0933000000000561</v>
      </c>
      <c r="M6" s="60">
        <f>D6/6266</f>
        <v>2.999344079157357E-2</v>
      </c>
      <c r="N6" s="61">
        <f>H6/5847</f>
        <v>9.9865760218915689E-2</v>
      </c>
    </row>
    <row r="7" spans="2:14" ht="17.25" thickTop="1" thickBot="1">
      <c r="B7" s="32" t="s">
        <v>15</v>
      </c>
      <c r="C7" s="26">
        <v>117.0847</v>
      </c>
      <c r="D7" s="24">
        <v>128.39599999999999</v>
      </c>
      <c r="E7" s="27">
        <f>D7/C7</f>
        <v>1.0966078403070596</v>
      </c>
      <c r="F7" s="28">
        <f>D7-C7</f>
        <v>11.311299999999989</v>
      </c>
      <c r="G7" s="23">
        <v>111.4457</v>
      </c>
      <c r="H7" s="24">
        <v>130.0789</v>
      </c>
      <c r="I7" s="27">
        <f>H7/G7</f>
        <v>1.1671953247186746</v>
      </c>
      <c r="J7" s="29">
        <f>H7-G7</f>
        <v>18.633200000000002</v>
      </c>
      <c r="K7" s="19">
        <f t="shared" si="4"/>
        <v>-1.6829000000000178</v>
      </c>
      <c r="L7" s="20">
        <f>F7-J7</f>
        <v>-7.3219000000000136</v>
      </c>
      <c r="M7" s="60">
        <f t="shared" ref="M7:M32" si="6">D7/6266</f>
        <v>2.0490903287583784E-2</v>
      </c>
      <c r="N7" s="61">
        <f t="shared" ref="N7:N32" si="7">H7/5847</f>
        <v>2.2247118180263384E-2</v>
      </c>
    </row>
    <row r="8" spans="2:14" ht="17.25" thickTop="1" thickBot="1">
      <c r="B8" s="32" t="s">
        <v>10</v>
      </c>
      <c r="C8" s="26">
        <v>109.9781</v>
      </c>
      <c r="D8" s="24">
        <v>139.91589999999999</v>
      </c>
      <c r="E8" s="27">
        <f>D8/C8</f>
        <v>1.2722160139154977</v>
      </c>
      <c r="F8" s="28">
        <f>D8-C8</f>
        <v>29.937799999999996</v>
      </c>
      <c r="G8" s="23">
        <v>57.659799999999997</v>
      </c>
      <c r="H8" s="24">
        <v>85.609800000000007</v>
      </c>
      <c r="I8" s="27">
        <f>H8/G8</f>
        <v>1.484739801386755</v>
      </c>
      <c r="J8" s="29">
        <f>H8-G8</f>
        <v>27.95000000000001</v>
      </c>
      <c r="K8" s="19">
        <f t="shared" si="4"/>
        <v>54.306099999999986</v>
      </c>
      <c r="L8" s="20">
        <f>F8-J8</f>
        <v>1.9877999999999858</v>
      </c>
      <c r="M8" s="60">
        <f t="shared" si="6"/>
        <v>2.2329380785189912E-2</v>
      </c>
      <c r="N8" s="61">
        <f t="shared" si="7"/>
        <v>1.4641662390969729E-2</v>
      </c>
    </row>
    <row r="9" spans="2:14" ht="17.25" thickTop="1" thickBot="1">
      <c r="B9" s="32" t="s">
        <v>17</v>
      </c>
      <c r="C9" s="26">
        <v>73.029499999999999</v>
      </c>
      <c r="D9" s="24">
        <v>121.9145</v>
      </c>
      <c r="E9" s="27">
        <f>D9/C9</f>
        <v>1.6693870285295669</v>
      </c>
      <c r="F9" s="28">
        <f>D9-C9</f>
        <v>48.885000000000005</v>
      </c>
      <c r="G9" s="23">
        <v>16.394500000000001</v>
      </c>
      <c r="H9" s="24">
        <v>33.260599999999997</v>
      </c>
      <c r="I9" s="27">
        <f>H9/G9</f>
        <v>2.0287657446094722</v>
      </c>
      <c r="J9" s="29">
        <f>H9-G9</f>
        <v>16.866099999999996</v>
      </c>
      <c r="K9" s="19">
        <f t="shared" si="4"/>
        <v>88.653900000000007</v>
      </c>
      <c r="L9" s="20">
        <f>F9-J9</f>
        <v>32.018900000000009</v>
      </c>
      <c r="M9" s="60">
        <f t="shared" si="6"/>
        <v>1.945651133099266E-2</v>
      </c>
      <c r="N9" s="61">
        <f t="shared" si="7"/>
        <v>5.6884898238412857E-3</v>
      </c>
    </row>
    <row r="10" spans="2:14" ht="17.25" thickTop="1" thickBot="1">
      <c r="B10" s="32" t="s">
        <v>11</v>
      </c>
      <c r="C10" s="26">
        <v>89.613500000000002</v>
      </c>
      <c r="D10" s="24">
        <v>93.0351</v>
      </c>
      <c r="E10" s="27">
        <f t="shared" si="0"/>
        <v>1.0381817471697903</v>
      </c>
      <c r="F10" s="28">
        <f t="shared" si="1"/>
        <v>3.421599999999998</v>
      </c>
      <c r="G10" s="23">
        <v>413.61329999999998</v>
      </c>
      <c r="H10" s="24">
        <v>352.79919999999998</v>
      </c>
      <c r="I10" s="27">
        <f t="shared" si="2"/>
        <v>0.85296870289229099</v>
      </c>
      <c r="J10" s="29">
        <f t="shared" si="3"/>
        <v>-60.814099999999996</v>
      </c>
      <c r="K10" s="19">
        <f t="shared" si="4"/>
        <v>-259.76409999999998</v>
      </c>
      <c r="L10" s="20">
        <f t="shared" si="5"/>
        <v>64.235699999999994</v>
      </c>
      <c r="M10" s="60">
        <f t="shared" si="6"/>
        <v>1.4847606128311522E-2</v>
      </c>
      <c r="N10" s="61">
        <f t="shared" si="7"/>
        <v>6.033849837523516E-2</v>
      </c>
    </row>
    <row r="11" spans="2:14" ht="17.25" thickTop="1" thickBot="1">
      <c r="B11" s="32" t="s">
        <v>18</v>
      </c>
      <c r="C11" s="26">
        <v>61.930900000000001</v>
      </c>
      <c r="D11" s="24">
        <v>86.681200000000004</v>
      </c>
      <c r="E11" s="27">
        <f t="shared" si="0"/>
        <v>1.3996437965539013</v>
      </c>
      <c r="F11" s="28">
        <f t="shared" si="1"/>
        <v>24.750300000000003</v>
      </c>
      <c r="G11" s="23">
        <v>31.5687</v>
      </c>
      <c r="H11" s="24">
        <v>21.7989</v>
      </c>
      <c r="I11" s="27">
        <f t="shared" si="2"/>
        <v>0.69052257457544974</v>
      </c>
      <c r="J11" s="29">
        <f t="shared" si="3"/>
        <v>-9.7698</v>
      </c>
      <c r="K11" s="19">
        <f t="shared" si="4"/>
        <v>64.882300000000001</v>
      </c>
      <c r="L11" s="20">
        <f t="shared" si="5"/>
        <v>34.520099999999999</v>
      </c>
      <c r="M11" s="60">
        <f t="shared" si="6"/>
        <v>1.3833578040217046E-2</v>
      </c>
      <c r="N11" s="61">
        <f t="shared" si="7"/>
        <v>3.7282195997947664E-3</v>
      </c>
    </row>
    <row r="12" spans="2:14" ht="16.5" customHeight="1" thickTop="1" thickBot="1">
      <c r="B12" s="32" t="s">
        <v>16</v>
      </c>
      <c r="C12" s="26">
        <v>114.7174</v>
      </c>
      <c r="D12" s="24">
        <v>86.607500000000002</v>
      </c>
      <c r="E12" s="27">
        <f t="shared" si="0"/>
        <v>0.75496393746720203</v>
      </c>
      <c r="F12" s="28">
        <f t="shared" si="1"/>
        <v>-28.109899999999996</v>
      </c>
      <c r="G12" s="23">
        <v>25.624199999999998</v>
      </c>
      <c r="H12" s="24">
        <v>30.997399999999999</v>
      </c>
      <c r="I12" s="27">
        <f t="shared" si="2"/>
        <v>1.2096924001529805</v>
      </c>
      <c r="J12" s="29">
        <f t="shared" si="3"/>
        <v>5.3732000000000006</v>
      </c>
      <c r="K12" s="19">
        <f t="shared" si="4"/>
        <v>55.610100000000003</v>
      </c>
      <c r="L12" s="20">
        <f t="shared" si="5"/>
        <v>-33.483099999999993</v>
      </c>
      <c r="M12" s="60">
        <f t="shared" si="6"/>
        <v>1.3821816150654325E-2</v>
      </c>
      <c r="N12" s="61">
        <f t="shared" si="7"/>
        <v>5.301419531383615E-3</v>
      </c>
    </row>
    <row r="13" spans="2:14" ht="17.25" thickTop="1" thickBot="1">
      <c r="B13" s="32" t="s">
        <v>20</v>
      </c>
      <c r="C13" s="26">
        <v>76.2</v>
      </c>
      <c r="D13" s="24">
        <v>82.586699999999993</v>
      </c>
      <c r="E13" s="27">
        <f>D13/C13</f>
        <v>1.0838149606299212</v>
      </c>
      <c r="F13" s="28">
        <f>D13-C13</f>
        <v>6.3866999999999905</v>
      </c>
      <c r="G13" s="23">
        <v>0.29249999999999998</v>
      </c>
      <c r="H13" s="30">
        <v>0.40939999999999999</v>
      </c>
      <c r="I13" s="27">
        <f>H13/G13</f>
        <v>1.3996581196581197</v>
      </c>
      <c r="J13" s="29">
        <f>H13-G13</f>
        <v>0.1169</v>
      </c>
      <c r="K13" s="19">
        <f t="shared" si="4"/>
        <v>82.177299999999988</v>
      </c>
      <c r="L13" s="20">
        <f>F13-J13</f>
        <v>6.2697999999999903</v>
      </c>
      <c r="M13" s="60">
        <f t="shared" si="6"/>
        <v>1.3180130864985635E-2</v>
      </c>
      <c r="N13" s="61">
        <f t="shared" si="7"/>
        <v>7.001881306652984E-5</v>
      </c>
    </row>
    <row r="14" spans="2:14" ht="17.25" thickTop="1" thickBot="1">
      <c r="B14" s="32" t="s">
        <v>23</v>
      </c>
      <c r="C14" s="26">
        <v>35.216299999999997</v>
      </c>
      <c r="D14" s="24">
        <v>70.471299999999999</v>
      </c>
      <c r="E14" s="27">
        <f>D14/C14</f>
        <v>2.0010989229419334</v>
      </c>
      <c r="F14" s="28">
        <f>D14-C14</f>
        <v>35.255000000000003</v>
      </c>
      <c r="G14" s="23">
        <v>5.7378</v>
      </c>
      <c r="H14" s="30">
        <v>0.9798</v>
      </c>
      <c r="I14" s="27">
        <f>H14/G14</f>
        <v>0.17076231308166892</v>
      </c>
      <c r="J14" s="29">
        <f>H14-G14</f>
        <v>-4.758</v>
      </c>
      <c r="K14" s="19">
        <f t="shared" si="4"/>
        <v>69.491500000000002</v>
      </c>
      <c r="L14" s="20">
        <f>F14-J14</f>
        <v>40.013000000000005</v>
      </c>
      <c r="M14" s="60">
        <f t="shared" si="6"/>
        <v>1.1246616661346952E-2</v>
      </c>
      <c r="N14" s="61">
        <f t="shared" si="7"/>
        <v>1.6757311441765007E-4</v>
      </c>
    </row>
    <row r="15" spans="2:14" ht="17.25" thickTop="1" thickBot="1">
      <c r="B15" s="32" t="s">
        <v>19</v>
      </c>
      <c r="C15" s="26">
        <v>63.578200000000002</v>
      </c>
      <c r="D15" s="24">
        <v>51.613300000000002</v>
      </c>
      <c r="E15" s="27">
        <f t="shared" si="0"/>
        <v>0.81180813549298347</v>
      </c>
      <c r="F15" s="28">
        <f t="shared" si="1"/>
        <v>-11.9649</v>
      </c>
      <c r="G15" s="23">
        <v>43.777500000000003</v>
      </c>
      <c r="H15" s="24">
        <v>44.588700000000003</v>
      </c>
      <c r="I15" s="27">
        <f t="shared" si="2"/>
        <v>1.0185300668151447</v>
      </c>
      <c r="J15" s="29">
        <f t="shared" si="3"/>
        <v>0.81119999999999948</v>
      </c>
      <c r="K15" s="19">
        <f t="shared" si="4"/>
        <v>7.0245999999999995</v>
      </c>
      <c r="L15" s="20">
        <f t="shared" si="5"/>
        <v>-12.7761</v>
      </c>
      <c r="M15" s="60">
        <f t="shared" si="6"/>
        <v>8.2370411745930419E-3</v>
      </c>
      <c r="N15" s="61">
        <f t="shared" si="7"/>
        <v>7.6259107234479227E-3</v>
      </c>
    </row>
    <row r="16" spans="2:14" ht="15.75" customHeight="1" thickTop="1" thickBot="1">
      <c r="B16" s="32" t="s">
        <v>22</v>
      </c>
      <c r="C16" s="26">
        <v>69.841200000000001</v>
      </c>
      <c r="D16" s="24">
        <v>39.695099999999996</v>
      </c>
      <c r="E16" s="27">
        <f>D16/C16</f>
        <v>0.56836222745313647</v>
      </c>
      <c r="F16" s="28">
        <f>D16-C16</f>
        <v>-30.146100000000004</v>
      </c>
      <c r="G16" s="23">
        <v>44.4373</v>
      </c>
      <c r="H16" s="24">
        <v>26.2867</v>
      </c>
      <c r="I16" s="27">
        <f>H16/G16</f>
        <v>0.59154584099393981</v>
      </c>
      <c r="J16" s="29">
        <f>H16-G16</f>
        <v>-18.150600000000001</v>
      </c>
      <c r="K16" s="19">
        <f t="shared" si="4"/>
        <v>13.408399999999997</v>
      </c>
      <c r="L16" s="20">
        <f>F16-J16</f>
        <v>-11.995500000000003</v>
      </c>
      <c r="M16" s="60">
        <f t="shared" si="6"/>
        <v>6.3349984040855407E-3</v>
      </c>
      <c r="N16" s="61">
        <f t="shared" si="7"/>
        <v>4.4957585086369076E-3</v>
      </c>
    </row>
    <row r="17" spans="1:14" ht="17.25" thickTop="1" thickBot="1">
      <c r="B17" s="32" t="s">
        <v>21</v>
      </c>
      <c r="C17" s="26">
        <v>27.982399999999998</v>
      </c>
      <c r="D17" s="24">
        <v>35.549100000000003</v>
      </c>
      <c r="E17" s="27">
        <f t="shared" si="0"/>
        <v>1.2704092572474128</v>
      </c>
      <c r="F17" s="28">
        <f t="shared" si="1"/>
        <v>7.5667000000000044</v>
      </c>
      <c r="G17" s="23">
        <v>101.6865</v>
      </c>
      <c r="H17" s="24">
        <v>86.658100000000005</v>
      </c>
      <c r="I17" s="27">
        <f t="shared" si="2"/>
        <v>0.85220850358700528</v>
      </c>
      <c r="J17" s="29">
        <f t="shared" si="3"/>
        <v>-15.028399999999991</v>
      </c>
      <c r="K17" s="19">
        <f t="shared" si="4"/>
        <v>-51.109000000000002</v>
      </c>
      <c r="L17" s="20">
        <f t="shared" si="5"/>
        <v>22.595099999999995</v>
      </c>
      <c r="M17" s="60">
        <f t="shared" si="6"/>
        <v>5.6733322693903613E-3</v>
      </c>
      <c r="N17" s="61">
        <f t="shared" si="7"/>
        <v>1.4820950914999145E-2</v>
      </c>
    </row>
    <row r="18" spans="1:14" ht="15" customHeight="1" thickTop="1" thickBot="1">
      <c r="B18" s="32" t="s">
        <v>27</v>
      </c>
      <c r="C18" s="26">
        <v>22.398099999999999</v>
      </c>
      <c r="D18" s="24">
        <v>23.073799999999999</v>
      </c>
      <c r="E18" s="27">
        <f>D18/C18</f>
        <v>1.0301677374420151</v>
      </c>
      <c r="F18" s="28">
        <f>D18-C18</f>
        <v>0.67569999999999908</v>
      </c>
      <c r="G18" s="23">
        <v>50.837200000000003</v>
      </c>
      <c r="H18" s="24">
        <v>12.2018</v>
      </c>
      <c r="I18" s="27">
        <f>H18/G18</f>
        <v>0.24001715279362357</v>
      </c>
      <c r="J18" s="29">
        <f>H18-G18</f>
        <v>-38.635400000000004</v>
      </c>
      <c r="K18" s="19">
        <f t="shared" si="4"/>
        <v>10.871999999999998</v>
      </c>
      <c r="L18" s="20">
        <f>F18-J18</f>
        <v>39.311100000000003</v>
      </c>
      <c r="M18" s="60">
        <f t="shared" si="6"/>
        <v>3.6823811043728053E-3</v>
      </c>
      <c r="N18" s="61">
        <f t="shared" si="7"/>
        <v>2.0868479562168633E-3</v>
      </c>
    </row>
    <row r="19" spans="1:14" ht="17.25" thickTop="1" thickBot="1">
      <c r="B19" s="32" t="s">
        <v>24</v>
      </c>
      <c r="C19" s="26">
        <v>25.8964</v>
      </c>
      <c r="D19" s="24">
        <v>21.006900000000002</v>
      </c>
      <c r="E19" s="27">
        <f t="shared" si="0"/>
        <v>0.81118997235136936</v>
      </c>
      <c r="F19" s="28">
        <f t="shared" si="1"/>
        <v>-4.8894999999999982</v>
      </c>
      <c r="G19" s="23">
        <v>20.467400000000001</v>
      </c>
      <c r="H19" s="24">
        <v>25.6143</v>
      </c>
      <c r="I19" s="27">
        <f t="shared" si="2"/>
        <v>1.2514681884362449</v>
      </c>
      <c r="J19" s="29">
        <f t="shared" si="3"/>
        <v>5.1468999999999987</v>
      </c>
      <c r="K19" s="19">
        <f t="shared" si="4"/>
        <v>-4.6073999999999984</v>
      </c>
      <c r="L19" s="20">
        <f t="shared" si="5"/>
        <v>-10.036399999999997</v>
      </c>
      <c r="M19" s="60">
        <f t="shared" si="6"/>
        <v>3.3525215448451965E-3</v>
      </c>
      <c r="N19" s="61">
        <f t="shared" si="7"/>
        <v>4.3807593637762952E-3</v>
      </c>
    </row>
    <row r="20" spans="1:14" ht="17.25" thickTop="1" thickBot="1">
      <c r="B20" s="32" t="s">
        <v>25</v>
      </c>
      <c r="C20" s="26">
        <v>18.644200000000001</v>
      </c>
      <c r="D20" s="24">
        <v>19.690100000000001</v>
      </c>
      <c r="E20" s="27">
        <f t="shared" si="0"/>
        <v>1.0560978749423413</v>
      </c>
      <c r="F20" s="28">
        <f t="shared" si="1"/>
        <v>1.0458999999999996</v>
      </c>
      <c r="G20" s="23">
        <v>5.9519000000000002</v>
      </c>
      <c r="H20" s="24">
        <v>7.7001999999999997</v>
      </c>
      <c r="I20" s="27">
        <f t="shared" si="2"/>
        <v>1.2937381340412304</v>
      </c>
      <c r="J20" s="29">
        <f t="shared" si="3"/>
        <v>1.7482999999999995</v>
      </c>
      <c r="K20" s="19">
        <f t="shared" si="4"/>
        <v>11.989900000000002</v>
      </c>
      <c r="L20" s="20">
        <f t="shared" si="5"/>
        <v>-0.70239999999999991</v>
      </c>
      <c r="M20" s="60">
        <f t="shared" si="6"/>
        <v>3.1423715288860518E-3</v>
      </c>
      <c r="N20" s="61">
        <f t="shared" si="7"/>
        <v>1.3169488626646143E-3</v>
      </c>
    </row>
    <row r="21" spans="1:14" ht="17.25" thickTop="1" thickBot="1">
      <c r="B21" s="32" t="s">
        <v>29</v>
      </c>
      <c r="C21" s="26">
        <v>11.1815</v>
      </c>
      <c r="D21" s="24">
        <v>16.617100000000001</v>
      </c>
      <c r="E21" s="27">
        <f t="shared" si="0"/>
        <v>1.4861244019138757</v>
      </c>
      <c r="F21" s="28">
        <f t="shared" si="1"/>
        <v>5.4356000000000009</v>
      </c>
      <c r="G21" s="23">
        <v>19.768999999999998</v>
      </c>
      <c r="H21" s="24">
        <v>90.396699999999996</v>
      </c>
      <c r="I21" s="27">
        <f t="shared" si="2"/>
        <v>4.5726490970711726</v>
      </c>
      <c r="J21" s="29">
        <f t="shared" si="3"/>
        <v>70.627700000000004</v>
      </c>
      <c r="K21" s="19">
        <f t="shared" si="4"/>
        <v>-73.779599999999988</v>
      </c>
      <c r="L21" s="20">
        <f t="shared" si="5"/>
        <v>-65.192100000000011</v>
      </c>
      <c r="M21" s="60">
        <f t="shared" si="6"/>
        <v>2.651947015639962E-3</v>
      </c>
      <c r="N21" s="61">
        <f t="shared" si="7"/>
        <v>1.5460355737985291E-2</v>
      </c>
    </row>
    <row r="22" spans="1:14" ht="16.5" customHeight="1" thickTop="1" thickBot="1">
      <c r="B22" s="32" t="s">
        <v>33</v>
      </c>
      <c r="C22" s="26">
        <v>9.3596000000000004</v>
      </c>
      <c r="D22" s="24">
        <v>15.7409</v>
      </c>
      <c r="E22" s="27">
        <f>D22/C22</f>
        <v>1.6817919569212358</v>
      </c>
      <c r="F22" s="28">
        <f>D22-C22</f>
        <v>6.3812999999999995</v>
      </c>
      <c r="G22" s="23">
        <v>7.6067999999999998</v>
      </c>
      <c r="H22" s="24">
        <v>16.996600000000001</v>
      </c>
      <c r="I22" s="27">
        <f>H22/G22</f>
        <v>2.2343955408318874</v>
      </c>
      <c r="J22" s="29">
        <f>H22-G22</f>
        <v>9.389800000000001</v>
      </c>
      <c r="K22" s="19">
        <f t="shared" si="4"/>
        <v>-1.2557000000000009</v>
      </c>
      <c r="L22" s="20">
        <f>F22-J22</f>
        <v>-3.0085000000000015</v>
      </c>
      <c r="M22" s="60">
        <f t="shared" si="6"/>
        <v>2.5121129907436962E-3</v>
      </c>
      <c r="N22" s="61">
        <f t="shared" si="7"/>
        <v>2.9068924234650251E-3</v>
      </c>
    </row>
    <row r="23" spans="1:14" ht="17.25" thickTop="1" thickBot="1">
      <c r="B23" s="44" t="s">
        <v>28</v>
      </c>
      <c r="C23" s="26">
        <v>19.985499999999998</v>
      </c>
      <c r="D23" s="24">
        <v>13.218500000000001</v>
      </c>
      <c r="E23" s="27">
        <f t="shared" si="0"/>
        <v>0.66140451827574998</v>
      </c>
      <c r="F23" s="28">
        <f t="shared" si="1"/>
        <v>-6.7669999999999977</v>
      </c>
      <c r="G23" s="23">
        <v>74.161799999999999</v>
      </c>
      <c r="H23" s="24">
        <v>63.1098</v>
      </c>
      <c r="I23" s="27">
        <f t="shared" si="2"/>
        <v>0.85097449091041477</v>
      </c>
      <c r="J23" s="29">
        <f t="shared" si="3"/>
        <v>-11.052</v>
      </c>
      <c r="K23" s="19">
        <f t="shared" si="4"/>
        <v>-49.891300000000001</v>
      </c>
      <c r="L23" s="20">
        <f t="shared" si="5"/>
        <v>4.2850000000000019</v>
      </c>
      <c r="M23" s="60">
        <f t="shared" si="6"/>
        <v>2.1095595276093204E-3</v>
      </c>
      <c r="N23" s="61">
        <f t="shared" si="7"/>
        <v>1.0793535146228835E-2</v>
      </c>
    </row>
    <row r="24" spans="1:14" ht="17.25" thickTop="1" thickBot="1">
      <c r="B24" s="32" t="s">
        <v>26</v>
      </c>
      <c r="C24" s="26">
        <v>16.821200000000001</v>
      </c>
      <c r="D24" s="24">
        <v>12.553599999999999</v>
      </c>
      <c r="E24" s="27">
        <f t="shared" si="0"/>
        <v>0.74629634033243752</v>
      </c>
      <c r="F24" s="28">
        <f t="shared" si="1"/>
        <v>-4.2676000000000016</v>
      </c>
      <c r="G24" s="23">
        <v>165.6995</v>
      </c>
      <c r="H24" s="24">
        <v>95.685900000000004</v>
      </c>
      <c r="I24" s="27">
        <f t="shared" si="2"/>
        <v>0.57746643773819473</v>
      </c>
      <c r="J24" s="29">
        <f t="shared" si="3"/>
        <v>-70.013599999999997</v>
      </c>
      <c r="K24" s="19">
        <f t="shared" si="4"/>
        <v>-83.132300000000001</v>
      </c>
      <c r="L24" s="20">
        <f t="shared" si="5"/>
        <v>65.745999999999995</v>
      </c>
      <c r="M24" s="60">
        <f t="shared" si="6"/>
        <v>2.0034471752314073E-3</v>
      </c>
      <c r="N24" s="61">
        <f t="shared" si="7"/>
        <v>1.6364956387891226E-2</v>
      </c>
    </row>
    <row r="25" spans="1:14" ht="14.25" customHeight="1" thickTop="1" thickBot="1">
      <c r="B25" s="32" t="s">
        <v>37</v>
      </c>
      <c r="C25" s="26">
        <v>16.2561</v>
      </c>
      <c r="D25" s="24">
        <v>12.1396</v>
      </c>
      <c r="E25" s="27">
        <f t="shared" si="0"/>
        <v>0.74677198097944775</v>
      </c>
      <c r="F25" s="28">
        <f t="shared" si="1"/>
        <v>-4.1165000000000003</v>
      </c>
      <c r="G25" s="23">
        <v>10.6675</v>
      </c>
      <c r="H25" s="24">
        <v>9.7027000000000001</v>
      </c>
      <c r="I25" s="27">
        <f t="shared" si="2"/>
        <v>0.90955706585423013</v>
      </c>
      <c r="J25" s="29">
        <f t="shared" si="3"/>
        <v>-0.96480000000000032</v>
      </c>
      <c r="K25" s="19">
        <f t="shared" si="4"/>
        <v>2.4368999999999996</v>
      </c>
      <c r="L25" s="20">
        <f t="shared" si="5"/>
        <v>-3.1516999999999999</v>
      </c>
      <c r="M25" s="60">
        <f>D25/6266</f>
        <v>1.9373763166294286E-3</v>
      </c>
      <c r="N25" s="61">
        <f t="shared" si="7"/>
        <v>1.6594321874465539E-3</v>
      </c>
    </row>
    <row r="26" spans="1:14" ht="17.25" thickTop="1" thickBot="1">
      <c r="B26" s="32" t="s">
        <v>31</v>
      </c>
      <c r="C26" s="26">
        <v>12.8908</v>
      </c>
      <c r="D26" s="24">
        <v>11.350099999999999</v>
      </c>
      <c r="E26" s="27">
        <f>D26/C26</f>
        <v>0.88048065286871247</v>
      </c>
      <c r="F26" s="28">
        <f>D26-C26</f>
        <v>-1.5407000000000011</v>
      </c>
      <c r="G26" s="23">
        <v>1.1999999999999999E-3</v>
      </c>
      <c r="H26" s="24">
        <v>0.94289999999999996</v>
      </c>
      <c r="I26" s="27">
        <f>H26/G26</f>
        <v>785.75</v>
      </c>
      <c r="J26" s="29">
        <f>H26-G26</f>
        <v>0.94169999999999998</v>
      </c>
      <c r="K26" s="19">
        <f t="shared" ref="K26:K30" si="8">D26-H26</f>
        <v>10.4072</v>
      </c>
      <c r="L26" s="20">
        <f>F26-J26</f>
        <v>-2.4824000000000011</v>
      </c>
      <c r="M26" s="60">
        <f t="shared" si="6"/>
        <v>1.8113788700925629E-3</v>
      </c>
      <c r="N26" s="61">
        <f t="shared" si="7"/>
        <v>1.6126218573627501E-4</v>
      </c>
    </row>
    <row r="27" spans="1:14" ht="17.25" thickTop="1" thickBot="1">
      <c r="B27" s="32" t="s">
        <v>38</v>
      </c>
      <c r="C27" s="26">
        <v>8.4869000000000003</v>
      </c>
      <c r="D27" s="24">
        <v>11.003399999999999</v>
      </c>
      <c r="E27" s="27">
        <f>D27/C27</f>
        <v>1.2965158067138765</v>
      </c>
      <c r="F27" s="28">
        <f>D27-C27</f>
        <v>2.5164999999999988</v>
      </c>
      <c r="G27" s="23">
        <v>0.34</v>
      </c>
      <c r="H27" s="24">
        <v>0.68989999999999996</v>
      </c>
      <c r="I27" s="27">
        <f>H27/G27</f>
        <v>2.0291176470588232</v>
      </c>
      <c r="J27" s="29">
        <f>H27-G27</f>
        <v>0.34989999999999993</v>
      </c>
      <c r="K27" s="19">
        <f t="shared" si="8"/>
        <v>10.313499999999999</v>
      </c>
      <c r="L27" s="20">
        <f>F27-J27</f>
        <v>2.166599999999999</v>
      </c>
      <c r="M27" s="60">
        <f t="shared" si="6"/>
        <v>1.7560485157995531E-3</v>
      </c>
      <c r="N27" s="61">
        <f t="shared" si="7"/>
        <v>1.1799213271763296E-4</v>
      </c>
    </row>
    <row r="28" spans="1:14" ht="17.25" thickTop="1" thickBot="1">
      <c r="B28" s="32" t="s">
        <v>32</v>
      </c>
      <c r="C28" s="26">
        <v>8.4923999999999999</v>
      </c>
      <c r="D28" s="24">
        <v>10.050700000000001</v>
      </c>
      <c r="E28" s="27">
        <f>D28/C28</f>
        <v>1.1834934765201828</v>
      </c>
      <c r="F28" s="28">
        <f>D28-C28</f>
        <v>1.5583000000000009</v>
      </c>
      <c r="G28" s="23">
        <v>9.1402000000000001</v>
      </c>
      <c r="H28" s="24">
        <v>22.918500000000002</v>
      </c>
      <c r="I28" s="27">
        <f>H28/G28</f>
        <v>2.5074396621518131</v>
      </c>
      <c r="J28" s="29">
        <f>H28-G28</f>
        <v>13.778300000000002</v>
      </c>
      <c r="K28" s="19">
        <f t="shared" si="8"/>
        <v>-12.867800000000001</v>
      </c>
      <c r="L28" s="20">
        <f>F28-J28</f>
        <v>-12.22</v>
      </c>
      <c r="M28" s="60">
        <f t="shared" si="6"/>
        <v>1.6040057452920524E-3</v>
      </c>
      <c r="N28" s="61">
        <f t="shared" si="7"/>
        <v>3.9197024114930737E-3</v>
      </c>
    </row>
    <row r="29" spans="1:14" ht="17.25" thickTop="1" thickBot="1">
      <c r="B29" s="32" t="s">
        <v>34</v>
      </c>
      <c r="C29" s="26">
        <v>9.8524999999999991</v>
      </c>
      <c r="D29" s="24">
        <v>9.9232999999999993</v>
      </c>
      <c r="E29" s="27">
        <f t="shared" si="0"/>
        <v>1.0071859934026897</v>
      </c>
      <c r="F29" s="28">
        <f t="shared" si="1"/>
        <v>7.0800000000000196E-2</v>
      </c>
      <c r="G29" s="23">
        <v>8.6835000000000004</v>
      </c>
      <c r="H29" s="24">
        <v>6.9953000000000003</v>
      </c>
      <c r="I29" s="27">
        <f t="shared" si="2"/>
        <v>0.80558530546438645</v>
      </c>
      <c r="J29" s="29">
        <f t="shared" si="3"/>
        <v>-1.6882000000000001</v>
      </c>
      <c r="K29" s="19">
        <f t="shared" si="8"/>
        <v>2.927999999999999</v>
      </c>
      <c r="L29" s="20">
        <f t="shared" si="5"/>
        <v>1.7590000000000003</v>
      </c>
      <c r="M29" s="60">
        <f t="shared" si="6"/>
        <v>1.5836737950845833E-3</v>
      </c>
      <c r="N29" s="61">
        <f t="shared" si="7"/>
        <v>1.1963913117838208E-3</v>
      </c>
    </row>
    <row r="30" spans="1:14" ht="17.25" thickTop="1" thickBot="1">
      <c r="B30" s="32" t="s">
        <v>30</v>
      </c>
      <c r="C30" s="26">
        <v>17.406199999999998</v>
      </c>
      <c r="D30" s="24">
        <v>9.1972000000000005</v>
      </c>
      <c r="E30" s="27">
        <f>D30/C30</f>
        <v>0.5283864370166953</v>
      </c>
      <c r="F30" s="28">
        <f>D30-C30</f>
        <v>-8.2089999999999979</v>
      </c>
      <c r="G30" s="23">
        <v>1.0677000000000001</v>
      </c>
      <c r="H30" s="24">
        <v>0.79810000000000003</v>
      </c>
      <c r="I30" s="27">
        <f>H30/G30</f>
        <v>0.74749461459211386</v>
      </c>
      <c r="J30" s="29">
        <f>H30-G30</f>
        <v>-0.26960000000000006</v>
      </c>
      <c r="K30" s="19">
        <f t="shared" si="8"/>
        <v>8.3991000000000007</v>
      </c>
      <c r="L30" s="20">
        <f>F30-J30</f>
        <v>-7.9393999999999973</v>
      </c>
      <c r="M30" s="60">
        <f t="shared" si="6"/>
        <v>1.4677944462176827E-3</v>
      </c>
      <c r="N30" s="61">
        <f t="shared" si="7"/>
        <v>1.3649734906789809E-4</v>
      </c>
    </row>
    <row r="31" spans="1:14" s="4" customFormat="1" ht="17.25" thickTop="1" thickBot="1">
      <c r="A31" s="2"/>
      <c r="B31" s="3" t="s">
        <v>12</v>
      </c>
      <c r="C31" s="18">
        <f>SUM(C6:C30)</f>
        <v>1196.6138000000001</v>
      </c>
      <c r="D31" s="17">
        <f>SUM(D6:D30)</f>
        <v>1309.9697999999999</v>
      </c>
      <c r="E31" s="13">
        <f t="shared" si="0"/>
        <v>1.0947306474319449</v>
      </c>
      <c r="F31" s="12">
        <f t="shared" si="1"/>
        <v>113.35599999999977</v>
      </c>
      <c r="G31" s="11">
        <f>SUM(G6:G30)</f>
        <v>1774.2846000000002</v>
      </c>
      <c r="H31" s="11">
        <f>SUM(H6:H30)</f>
        <v>1751.1353000000004</v>
      </c>
      <c r="I31" s="13">
        <f t="shared" si="2"/>
        <v>0.98695288230535294</v>
      </c>
      <c r="J31" s="14">
        <f t="shared" si="3"/>
        <v>-23.149299999999812</v>
      </c>
      <c r="K31" s="15">
        <f>D31-H31</f>
        <v>-441.16550000000052</v>
      </c>
      <c r="L31" s="16">
        <f t="shared" si="5"/>
        <v>136.50529999999958</v>
      </c>
      <c r="M31" s="65">
        <f t="shared" si="6"/>
        <v>0.20905997446536864</v>
      </c>
      <c r="N31" s="66">
        <f t="shared" si="7"/>
        <v>0.29949295365144524</v>
      </c>
    </row>
    <row r="32" spans="1:14" s="33" customFormat="1" ht="17.25" thickTop="1" thickBot="1">
      <c r="A32" s="36"/>
      <c r="B32" s="37" t="s">
        <v>13</v>
      </c>
      <c r="C32" s="38">
        <v>1324.0775000000001</v>
      </c>
      <c r="D32" s="39">
        <v>1430.1745000000001</v>
      </c>
      <c r="E32" s="40">
        <f t="shared" si="0"/>
        <v>1.0801289954704312</v>
      </c>
      <c r="F32" s="41">
        <f t="shared" si="1"/>
        <v>106.09699999999998</v>
      </c>
      <c r="G32" s="42">
        <v>1911.4639</v>
      </c>
      <c r="H32" s="45">
        <v>1919.2728999999999</v>
      </c>
      <c r="I32" s="46">
        <f t="shared" si="2"/>
        <v>1.0040853505002107</v>
      </c>
      <c r="J32" s="47">
        <f t="shared" si="3"/>
        <v>7.8089999999999691</v>
      </c>
      <c r="K32" s="43">
        <f>D32-G32</f>
        <v>-481.28939999999989</v>
      </c>
      <c r="L32" s="62">
        <f t="shared" si="5"/>
        <v>98.288000000000011</v>
      </c>
      <c r="M32" s="63">
        <f t="shared" si="6"/>
        <v>0.22824361634216409</v>
      </c>
      <c r="N32" s="64">
        <f t="shared" si="7"/>
        <v>0.32824917051479391</v>
      </c>
    </row>
    <row r="33" spans="2:2" ht="16.5" thickTop="1">
      <c r="B33" s="10" t="s">
        <v>14</v>
      </c>
    </row>
  </sheetData>
  <mergeCells count="8">
    <mergeCell ref="B1:L1"/>
    <mergeCell ref="M4:N4"/>
    <mergeCell ref="B4:B5"/>
    <mergeCell ref="I3:L3"/>
    <mergeCell ref="C2:H2"/>
    <mergeCell ref="K4:L4"/>
    <mergeCell ref="G4:J4"/>
    <mergeCell ref="C4:F4"/>
  </mergeCells>
  <phoneticPr fontId="0" type="noConversion"/>
  <printOptions horizontalCentered="1"/>
  <pageMargins left="0.19685039370078741" right="0.19685039370078741" top="0.51181102362204722" bottom="0.51181102362204722" header="0.51181102362204722" footer="0.4724409448818898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KÜM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FabianPeter</dc:creator>
  <cp:lastModifiedBy>GazdaG</cp:lastModifiedBy>
  <cp:lastPrinted>2011-06-03T11:55:36Z</cp:lastPrinted>
  <dcterms:created xsi:type="dcterms:W3CDTF">2000-05-08T09:28:39Z</dcterms:created>
  <dcterms:modified xsi:type="dcterms:W3CDTF">2012-04-04T11:24:52Z</dcterms:modified>
</cp:coreProperties>
</file>