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540"/>
  </bookViews>
  <sheets>
    <sheet name="Munka1" sheetId="2" r:id="rId1"/>
  </sheets>
  <calcPr calcId="124519"/>
</workbook>
</file>

<file path=xl/calcChain.xml><?xml version="1.0" encoding="utf-8"?>
<calcChain xmlns="http://schemas.openxmlformats.org/spreadsheetml/2006/main">
  <c r="N7" i="2"/>
  <c r="N8"/>
  <c r="N9"/>
  <c r="N10"/>
  <c r="N11"/>
  <c r="N12"/>
  <c r="N13"/>
  <c r="N14"/>
  <c r="N15"/>
  <c r="N16"/>
  <c r="N17"/>
  <c r="N18"/>
  <c r="N19"/>
  <c r="N20"/>
  <c r="N22"/>
  <c r="N23"/>
  <c r="N24"/>
  <c r="N25"/>
  <c r="N26"/>
  <c r="N27"/>
  <c r="N28"/>
  <c r="N29"/>
  <c r="N30"/>
  <c r="N31"/>
  <c r="N32"/>
  <c r="M7"/>
  <c r="M8"/>
  <c r="M9"/>
  <c r="M10"/>
  <c r="M11"/>
  <c r="M12"/>
  <c r="M13"/>
  <c r="M14"/>
  <c r="M15"/>
  <c r="M16"/>
  <c r="M17"/>
  <c r="M18"/>
  <c r="M19"/>
  <c r="M20"/>
  <c r="M22"/>
  <c r="M23"/>
  <c r="M24"/>
  <c r="M25"/>
  <c r="M26"/>
  <c r="M27"/>
  <c r="M28"/>
  <c r="M29"/>
  <c r="M30"/>
  <c r="M31"/>
  <c r="M32"/>
  <c r="N6"/>
  <c r="M6"/>
  <c r="H33"/>
  <c r="N33" s="1"/>
  <c r="H21"/>
  <c r="N21" s="1"/>
  <c r="H34"/>
  <c r="N34" s="1"/>
  <c r="D21"/>
  <c r="M21" s="1"/>
  <c r="D33"/>
  <c r="M33" s="1"/>
  <c r="D34"/>
  <c r="M34" s="1"/>
  <c r="K8"/>
  <c r="E32"/>
  <c r="F32"/>
  <c r="I32"/>
  <c r="J32"/>
  <c r="K32"/>
  <c r="L32"/>
  <c r="K12"/>
  <c r="J12"/>
  <c r="I12"/>
  <c r="F12"/>
  <c r="L12"/>
  <c r="E12"/>
  <c r="K16"/>
  <c r="J16"/>
  <c r="I16"/>
  <c r="F16"/>
  <c r="L16"/>
  <c r="E16"/>
  <c r="K7"/>
  <c r="J7"/>
  <c r="I7"/>
  <c r="F7"/>
  <c r="L7"/>
  <c r="E7"/>
  <c r="J8"/>
  <c r="I8"/>
  <c r="F8"/>
  <c r="L8"/>
  <c r="E8"/>
  <c r="G33"/>
  <c r="C33"/>
  <c r="I27"/>
  <c r="J27"/>
  <c r="F27"/>
  <c r="L27"/>
  <c r="K27"/>
  <c r="E27"/>
  <c r="I23"/>
  <c r="J23"/>
  <c r="F23"/>
  <c r="L23"/>
  <c r="K23"/>
  <c r="E23"/>
  <c r="C21"/>
  <c r="G21"/>
  <c r="C34"/>
  <c r="G34"/>
  <c r="E15"/>
  <c r="I34"/>
  <c r="J34"/>
  <c r="F34"/>
  <c r="L34"/>
  <c r="K34"/>
  <c r="E34"/>
  <c r="K33"/>
  <c r="J33"/>
  <c r="F33"/>
  <c r="L33"/>
  <c r="I33"/>
  <c r="E33"/>
  <c r="F28"/>
  <c r="J28"/>
  <c r="L28"/>
  <c r="F30"/>
  <c r="J30"/>
  <c r="L30"/>
  <c r="F31"/>
  <c r="J31"/>
  <c r="L31"/>
  <c r="K28"/>
  <c r="K30"/>
  <c r="K31"/>
  <c r="K29"/>
  <c r="J29"/>
  <c r="I28"/>
  <c r="I30"/>
  <c r="I31"/>
  <c r="F29"/>
  <c r="E29"/>
  <c r="E28"/>
  <c r="E30"/>
  <c r="E31"/>
  <c r="I29"/>
  <c r="L29"/>
  <c r="F26"/>
  <c r="J26"/>
  <c r="L26"/>
  <c r="K26"/>
  <c r="I26"/>
  <c r="E26"/>
  <c r="F22"/>
  <c r="J22"/>
  <c r="L22"/>
  <c r="K22"/>
  <c r="I22"/>
  <c r="E22"/>
  <c r="F25"/>
  <c r="J25"/>
  <c r="L25"/>
  <c r="K25"/>
  <c r="I25"/>
  <c r="E25"/>
  <c r="F24"/>
  <c r="J24"/>
  <c r="L24"/>
  <c r="K24"/>
  <c r="I24"/>
  <c r="E24"/>
  <c r="I9"/>
  <c r="I11"/>
  <c r="I13"/>
  <c r="I10"/>
  <c r="I14"/>
  <c r="I17"/>
  <c r="I15"/>
  <c r="I18"/>
  <c r="I19"/>
  <c r="I20"/>
  <c r="I21"/>
  <c r="I6"/>
  <c r="E9"/>
  <c r="E11"/>
  <c r="E13"/>
  <c r="E10"/>
  <c r="E14"/>
  <c r="E17"/>
  <c r="E18"/>
  <c r="E19"/>
  <c r="E20"/>
  <c r="E21"/>
  <c r="E6"/>
  <c r="F9"/>
  <c r="F11"/>
  <c r="F13"/>
  <c r="F10"/>
  <c r="F14"/>
  <c r="F17"/>
  <c r="F15"/>
  <c r="F18"/>
  <c r="F19"/>
  <c r="F20"/>
  <c r="F21"/>
  <c r="J9"/>
  <c r="J11"/>
  <c r="J13"/>
  <c r="J10"/>
  <c r="J14"/>
  <c r="J17"/>
  <c r="J15"/>
  <c r="J18"/>
  <c r="J19"/>
  <c r="J20"/>
  <c r="J21"/>
  <c r="K9"/>
  <c r="K11"/>
  <c r="K13"/>
  <c r="K10"/>
  <c r="K14"/>
  <c r="K17"/>
  <c r="K15"/>
  <c r="K18"/>
  <c r="K19"/>
  <c r="K20"/>
  <c r="K21"/>
  <c r="L9"/>
  <c r="L11"/>
  <c r="L13"/>
  <c r="L10"/>
  <c r="L14"/>
  <c r="L17"/>
  <c r="L15"/>
  <c r="L18"/>
  <c r="L19"/>
  <c r="L20"/>
  <c r="L21"/>
  <c r="F6"/>
  <c r="J6"/>
  <c r="L6"/>
  <c r="K6"/>
</calcChain>
</file>

<file path=xl/sharedStrings.xml><?xml version="1.0" encoding="utf-8"?>
<sst xmlns="http://schemas.openxmlformats.org/spreadsheetml/2006/main" count="45" uniqueCount="42">
  <si>
    <t>KIVITEL</t>
  </si>
  <si>
    <t>Változás</t>
  </si>
  <si>
    <t>BEHOZATAL</t>
  </si>
  <si>
    <t>EGYENLEG</t>
  </si>
  <si>
    <t>ORSZÁG</t>
  </si>
  <si>
    <t>Németország</t>
  </si>
  <si>
    <t>Ausztria</t>
  </si>
  <si>
    <t>Olaszország</t>
  </si>
  <si>
    <t>Hollandia</t>
  </si>
  <si>
    <t>Franciaország</t>
  </si>
  <si>
    <t>Belgium</t>
  </si>
  <si>
    <t>Spanyolország</t>
  </si>
  <si>
    <t>Svédország</t>
  </si>
  <si>
    <t>Finnország</t>
  </si>
  <si>
    <t>Dánia</t>
  </si>
  <si>
    <t>Portugália</t>
  </si>
  <si>
    <t>Görögország</t>
  </si>
  <si>
    <t>Írország</t>
  </si>
  <si>
    <t>Luxemburg</t>
  </si>
  <si>
    <t>M.e.: MEUR</t>
  </si>
  <si>
    <t xml:space="preserve">Index </t>
  </si>
  <si>
    <t>EU 15</t>
  </si>
  <si>
    <t xml:space="preserve">   Szlovénia</t>
  </si>
  <si>
    <t xml:space="preserve">   Litvánia</t>
  </si>
  <si>
    <t xml:space="preserve">   Málta</t>
  </si>
  <si>
    <t xml:space="preserve">   Ciprus</t>
  </si>
  <si>
    <t xml:space="preserve">   új EU tagok</t>
  </si>
  <si>
    <t xml:space="preserve">   Szlovákia</t>
  </si>
  <si>
    <t>kivitelből</t>
  </si>
  <si>
    <t>behozatalból</t>
  </si>
  <si>
    <t xml:space="preserve">   Bulgária</t>
  </si>
  <si>
    <t>EU 27</t>
  </si>
  <si>
    <t>Forrás: KSH</t>
  </si>
  <si>
    <t xml:space="preserve">   Csehország</t>
  </si>
  <si>
    <t xml:space="preserve">   Lengyelország</t>
  </si>
  <si>
    <t xml:space="preserve">   Románia</t>
  </si>
  <si>
    <t>Nagy Britannia</t>
  </si>
  <si>
    <t xml:space="preserve"> Külkereskedelmi forgalmunk az EU tagállamokkal  2012 I. hó</t>
  </si>
  <si>
    <t>(2012. évi exportunk csökkenő sorrendjében)</t>
  </si>
  <si>
    <r>
      <t xml:space="preserve">RÉSZESEDÉS </t>
    </r>
    <r>
      <rPr>
        <sz val="10"/>
        <rFont val="Arial CE"/>
        <charset val="238"/>
      </rPr>
      <t>az összes 2012. évi</t>
    </r>
  </si>
  <si>
    <t>Lettország</t>
  </si>
  <si>
    <t>Észtország</t>
  </si>
</sst>
</file>

<file path=xl/styles.xml><?xml version="1.0" encoding="utf-8"?>
<styleSheet xmlns="http://schemas.openxmlformats.org/spreadsheetml/2006/main">
  <numFmts count="2">
    <numFmt numFmtId="165" formatCode="#,##0.0"/>
    <numFmt numFmtId="166" formatCode="0.0%"/>
  </numFmts>
  <fonts count="14">
    <font>
      <sz val="10"/>
      <name val="Arial CE"/>
      <charset val="238"/>
    </font>
    <font>
      <sz val="10"/>
      <name val="Arial CE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E"/>
      <family val="1"/>
      <charset val="238"/>
    </font>
    <font>
      <b/>
      <sz val="10"/>
      <name val="Arial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6" fontId="2" fillId="0" borderId="6" xfId="1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166" fontId="2" fillId="0" borderId="8" xfId="1" applyNumberFormat="1" applyFont="1" applyBorder="1" applyAlignment="1">
      <alignment horizontal="right"/>
    </xf>
    <xf numFmtId="166" fontId="2" fillId="0" borderId="6" xfId="1" applyNumberFormat="1" applyFont="1" applyBorder="1"/>
    <xf numFmtId="166" fontId="2" fillId="0" borderId="7" xfId="1" applyNumberFormat="1" applyFont="1" applyBorder="1"/>
    <xf numFmtId="166" fontId="6" fillId="0" borderId="6" xfId="1" applyNumberFormat="1" applyFont="1" applyBorder="1"/>
    <xf numFmtId="166" fontId="2" fillId="0" borderId="8" xfId="1" applyNumberFormat="1" applyFont="1" applyBorder="1"/>
    <xf numFmtId="166" fontId="6" fillId="0" borderId="8" xfId="1" applyNumberFormat="1" applyFont="1" applyBorder="1"/>
    <xf numFmtId="166" fontId="7" fillId="0" borderId="9" xfId="1" applyNumberFormat="1" applyFont="1" applyBorder="1"/>
    <xf numFmtId="166" fontId="8" fillId="0" borderId="9" xfId="1" applyNumberFormat="1" applyFont="1" applyBorder="1"/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11" xfId="0" applyFont="1" applyBorder="1" applyAlignment="1">
      <alignment horizontal="left"/>
    </xf>
    <xf numFmtId="0" fontId="9" fillId="0" borderId="13" xfId="0" applyFont="1" applyFill="1" applyBorder="1"/>
    <xf numFmtId="0" fontId="5" fillId="0" borderId="13" xfId="0" applyFont="1" applyBorder="1"/>
    <xf numFmtId="0" fontId="2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1" xfId="0" applyFont="1" applyBorder="1" applyAlignment="1"/>
    <xf numFmtId="165" fontId="2" fillId="0" borderId="15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5" fontId="2" fillId="0" borderId="15" xfId="0" applyNumberFormat="1" applyFont="1" applyBorder="1"/>
    <xf numFmtId="165" fontId="2" fillId="0" borderId="18" xfId="0" applyNumberFormat="1" applyFont="1" applyBorder="1"/>
    <xf numFmtId="165" fontId="2" fillId="0" borderId="16" xfId="0" applyNumberFormat="1" applyFont="1" applyBorder="1"/>
    <xf numFmtId="165" fontId="2" fillId="0" borderId="19" xfId="0" applyNumberFormat="1" applyFont="1" applyBorder="1"/>
    <xf numFmtId="165" fontId="6" fillId="0" borderId="16" xfId="0" applyNumberFormat="1" applyFont="1" applyBorder="1"/>
    <xf numFmtId="165" fontId="6" fillId="0" borderId="6" xfId="0" applyNumberFormat="1" applyFont="1" applyBorder="1"/>
    <xf numFmtId="165" fontId="6" fillId="0" borderId="17" xfId="0" applyNumberFormat="1" applyFont="1" applyBorder="1"/>
    <xf numFmtId="165" fontId="6" fillId="0" borderId="8" xfId="0" applyNumberFormat="1" applyFont="1" applyBorder="1"/>
    <xf numFmtId="165" fontId="8" fillId="0" borderId="20" xfId="0" applyNumberFormat="1" applyFont="1" applyBorder="1"/>
    <xf numFmtId="165" fontId="7" fillId="0" borderId="20" xfId="0" applyNumberFormat="1" applyFont="1" applyBorder="1"/>
    <xf numFmtId="165" fontId="7" fillId="0" borderId="9" xfId="0" applyNumberFormat="1" applyFont="1" applyBorder="1"/>
    <xf numFmtId="165" fontId="2" fillId="0" borderId="21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5" fontId="2" fillId="0" borderId="23" xfId="0" applyNumberFormat="1" applyFont="1" applyBorder="1" applyAlignment="1">
      <alignment horizontal="right"/>
    </xf>
    <xf numFmtId="165" fontId="2" fillId="0" borderId="24" xfId="0" applyNumberFormat="1" applyFont="1" applyBorder="1"/>
    <xf numFmtId="165" fontId="2" fillId="0" borderId="25" xfId="0" applyNumberFormat="1" applyFont="1" applyBorder="1"/>
    <xf numFmtId="165" fontId="2" fillId="0" borderId="26" xfId="0" applyNumberFormat="1" applyFont="1" applyBorder="1"/>
    <xf numFmtId="165" fontId="8" fillId="0" borderId="27" xfId="0" applyNumberFormat="1" applyFont="1" applyBorder="1"/>
    <xf numFmtId="165" fontId="7" fillId="0" borderId="27" xfId="0" applyNumberFormat="1" applyFont="1" applyBorder="1"/>
    <xf numFmtId="165" fontId="2" fillId="0" borderId="28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165" fontId="2" fillId="0" borderId="30" xfId="0" applyNumberFormat="1" applyFont="1" applyBorder="1" applyAlignment="1">
      <alignment horizontal="right"/>
    </xf>
    <xf numFmtId="165" fontId="2" fillId="0" borderId="28" xfId="0" applyNumberFormat="1" applyFont="1" applyBorder="1"/>
    <xf numFmtId="165" fontId="2" fillId="0" borderId="29" xfId="0" applyNumberFormat="1" applyFont="1" applyBorder="1"/>
    <xf numFmtId="165" fontId="6" fillId="0" borderId="29" xfId="0" applyNumberFormat="1" applyFont="1" applyBorder="1"/>
    <xf numFmtId="165" fontId="2" fillId="0" borderId="17" xfId="0" applyNumberFormat="1" applyFont="1" applyBorder="1"/>
    <xf numFmtId="165" fontId="6" fillId="0" borderId="30" xfId="0" applyNumberFormat="1" applyFont="1" applyBorder="1"/>
    <xf numFmtId="165" fontId="8" fillId="0" borderId="31" xfId="0" applyNumberFormat="1" applyFont="1" applyBorder="1"/>
    <xf numFmtId="165" fontId="7" fillId="0" borderId="31" xfId="0" applyNumberFormat="1" applyFont="1" applyBorder="1"/>
    <xf numFmtId="165" fontId="8" fillId="0" borderId="32" xfId="0" applyNumberFormat="1" applyFont="1" applyBorder="1"/>
    <xf numFmtId="165" fontId="8" fillId="0" borderId="9" xfId="0" applyNumberFormat="1" applyFont="1" applyBorder="1"/>
    <xf numFmtId="0" fontId="2" fillId="0" borderId="14" xfId="0" applyFont="1" applyFill="1" applyBorder="1" applyAlignment="1">
      <alignment horizontal="left" indent="1"/>
    </xf>
    <xf numFmtId="0" fontId="0" fillId="0" borderId="0" xfId="0" applyFill="1"/>
    <xf numFmtId="10" fontId="12" fillId="0" borderId="28" xfId="0" applyNumberFormat="1" applyFont="1" applyFill="1" applyBorder="1"/>
    <xf numFmtId="0" fontId="4" fillId="0" borderId="0" xfId="0" applyFont="1"/>
    <xf numFmtId="0" fontId="10" fillId="0" borderId="0" xfId="0" applyFont="1"/>
    <xf numFmtId="10" fontId="2" fillId="0" borderId="15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10" fontId="12" fillId="0" borderId="40" xfId="0" applyNumberFormat="1" applyFont="1" applyFill="1" applyBorder="1"/>
    <xf numFmtId="0" fontId="2" fillId="0" borderId="41" xfId="0" applyFont="1" applyBorder="1" applyAlignment="1">
      <alignment horizontal="left"/>
    </xf>
    <xf numFmtId="0" fontId="9" fillId="0" borderId="13" xfId="0" applyFont="1" applyBorder="1" applyAlignment="1">
      <alignment horizontal="left" indent="1"/>
    </xf>
    <xf numFmtId="165" fontId="9" fillId="0" borderId="20" xfId="0" applyNumberFormat="1" applyFont="1" applyBorder="1" applyAlignment="1">
      <alignment horizontal="right"/>
    </xf>
    <xf numFmtId="165" fontId="9" fillId="0" borderId="42" xfId="0" applyNumberFormat="1" applyFont="1" applyBorder="1" applyAlignment="1">
      <alignment horizontal="right"/>
    </xf>
    <xf numFmtId="166" fontId="9" fillId="0" borderId="9" xfId="1" applyNumberFormat="1" applyFont="1" applyBorder="1" applyAlignment="1">
      <alignment horizontal="right"/>
    </xf>
    <xf numFmtId="165" fontId="9" fillId="0" borderId="31" xfId="0" applyNumberFormat="1" applyFont="1" applyBorder="1" applyAlignment="1">
      <alignment horizontal="right"/>
    </xf>
    <xf numFmtId="165" fontId="9" fillId="0" borderId="43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6" fillId="0" borderId="0" xfId="0" applyNumberFormat="1" applyFont="1" applyFill="1" applyBorder="1"/>
    <xf numFmtId="0" fontId="0" fillId="0" borderId="0" xfId="0" applyBorder="1"/>
    <xf numFmtId="165" fontId="8" fillId="0" borderId="42" xfId="0" applyNumberFormat="1" applyFont="1" applyBorder="1"/>
    <xf numFmtId="0" fontId="10" fillId="0" borderId="33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0" fontId="2" fillId="0" borderId="44" xfId="0" applyNumberFormat="1" applyFont="1" applyFill="1" applyBorder="1" applyAlignment="1">
      <alignment horizontal="right"/>
    </xf>
    <xf numFmtId="10" fontId="4" fillId="0" borderId="45" xfId="0" applyNumberFormat="1" applyFont="1" applyFill="1" applyBorder="1" applyAlignment="1">
      <alignment horizontal="right"/>
    </xf>
    <xf numFmtId="10" fontId="13" fillId="0" borderId="46" xfId="0" applyNumberFormat="1" applyFont="1" applyFill="1" applyBorder="1"/>
    <xf numFmtId="165" fontId="8" fillId="0" borderId="43" xfId="0" applyNumberFormat="1" applyFont="1" applyBorder="1"/>
    <xf numFmtId="165" fontId="7" fillId="0" borderId="43" xfId="0" applyNumberFormat="1" applyFont="1" applyBorder="1"/>
    <xf numFmtId="10" fontId="4" fillId="0" borderId="47" xfId="0" applyNumberFormat="1" applyFont="1" applyFill="1" applyBorder="1" applyAlignment="1">
      <alignment horizontal="right"/>
    </xf>
    <xf numFmtId="10" fontId="13" fillId="0" borderId="48" xfId="0" applyNumberFormat="1" applyFont="1" applyFill="1" applyBorder="1"/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topLeftCell="A13" workbookViewId="0">
      <selection activeCell="O25" sqref="O25"/>
    </sheetView>
  </sheetViews>
  <sheetFormatPr defaultRowHeight="15.75"/>
  <cols>
    <col min="1" max="1" width="0.140625" style="1" customWidth="1"/>
    <col min="2" max="2" width="15.140625" customWidth="1"/>
    <col min="3" max="3" width="9.28515625" customWidth="1"/>
    <col min="4" max="4" width="9.42578125" customWidth="1"/>
    <col min="5" max="5" width="8.140625" customWidth="1"/>
    <col min="6" max="6" width="9.42578125" customWidth="1"/>
    <col min="7" max="7" width="9.5703125" customWidth="1"/>
    <col min="8" max="8" width="10.140625" bestFit="1" customWidth="1"/>
    <col min="9" max="9" width="9" customWidth="1"/>
    <col min="10" max="10" width="10.140625" customWidth="1"/>
    <col min="12" max="12" width="8.7109375" customWidth="1"/>
    <col min="13" max="13" width="9.140625" style="64"/>
    <col min="14" max="14" width="11.85546875" style="64" customWidth="1"/>
  </cols>
  <sheetData>
    <row r="1" spans="2:14" ht="18" customHeight="1">
      <c r="B1" s="86" t="s">
        <v>37</v>
      </c>
      <c r="C1" s="86"/>
      <c r="D1" s="86"/>
      <c r="E1" s="86"/>
      <c r="F1" s="86"/>
      <c r="G1" s="86"/>
      <c r="H1" s="86"/>
      <c r="I1" s="86"/>
      <c r="J1" s="86"/>
      <c r="K1" s="1"/>
    </row>
    <row r="2" spans="2:14" ht="12.75" customHeight="1">
      <c r="B2" s="1"/>
      <c r="C2" s="90" t="s">
        <v>38</v>
      </c>
      <c r="D2" s="90"/>
      <c r="E2" s="90"/>
      <c r="F2" s="90"/>
      <c r="G2" s="90"/>
      <c r="H2" s="90"/>
      <c r="I2" s="1"/>
      <c r="J2" s="1"/>
      <c r="K2" s="1"/>
    </row>
    <row r="3" spans="2:14" ht="14.25" customHeight="1" thickBot="1">
      <c r="B3" s="1"/>
      <c r="C3" s="1"/>
      <c r="D3" s="1"/>
      <c r="E3" s="1"/>
      <c r="F3" s="1"/>
      <c r="G3" s="1"/>
      <c r="H3" s="1"/>
      <c r="I3" s="89" t="s">
        <v>19</v>
      </c>
      <c r="J3" s="89"/>
      <c r="K3" s="89"/>
      <c r="L3" s="89"/>
    </row>
    <row r="4" spans="2:14" ht="27.75" customHeight="1" thickTop="1" thickBot="1">
      <c r="B4" s="87" t="s">
        <v>4</v>
      </c>
      <c r="C4" s="93" t="s">
        <v>0</v>
      </c>
      <c r="D4" s="91"/>
      <c r="E4" s="91"/>
      <c r="F4" s="91"/>
      <c r="G4" s="93" t="s">
        <v>2</v>
      </c>
      <c r="H4" s="94"/>
      <c r="I4" s="94"/>
      <c r="J4" s="95"/>
      <c r="K4" s="91" t="s">
        <v>3</v>
      </c>
      <c r="L4" s="92"/>
      <c r="M4" s="84" t="s">
        <v>39</v>
      </c>
      <c r="N4" s="85"/>
    </row>
    <row r="5" spans="2:14" ht="16.5" thickBot="1">
      <c r="B5" s="88"/>
      <c r="C5" s="4">
        <v>2011</v>
      </c>
      <c r="D5" s="4">
        <v>2012</v>
      </c>
      <c r="E5" s="3" t="s">
        <v>20</v>
      </c>
      <c r="F5" s="5" t="s">
        <v>1</v>
      </c>
      <c r="G5" s="2">
        <v>2011</v>
      </c>
      <c r="H5" s="4">
        <v>2012</v>
      </c>
      <c r="I5" s="3" t="s">
        <v>20</v>
      </c>
      <c r="J5" s="6" t="s">
        <v>1</v>
      </c>
      <c r="K5" s="4">
        <v>2012</v>
      </c>
      <c r="L5" s="6" t="s">
        <v>1</v>
      </c>
      <c r="M5" s="69" t="s">
        <v>28</v>
      </c>
      <c r="N5" s="70" t="s">
        <v>29</v>
      </c>
    </row>
    <row r="6" spans="2:14" ht="16.5" thickTop="1">
      <c r="B6" s="17" t="s">
        <v>5</v>
      </c>
      <c r="C6" s="26">
        <v>1514.6193000000001</v>
      </c>
      <c r="D6" s="27">
        <v>1652.3619000000001</v>
      </c>
      <c r="E6" s="8">
        <f t="shared" ref="E6:E12" si="0">D6/C6</f>
        <v>1.0909420604900519</v>
      </c>
      <c r="F6" s="43">
        <f t="shared" ref="F6:F13" si="1">D6-C6</f>
        <v>137.74260000000004</v>
      </c>
      <c r="G6" s="26">
        <v>1356.1968999999999</v>
      </c>
      <c r="H6" s="27">
        <v>1354.4278999999999</v>
      </c>
      <c r="I6" s="8">
        <f t="shared" ref="I6:I12" si="2">H6/G6</f>
        <v>0.99869561713347077</v>
      </c>
      <c r="J6" s="43">
        <f t="shared" ref="J6:J13" si="3">H6-G6</f>
        <v>-1.7690000000000055</v>
      </c>
      <c r="K6" s="26">
        <f t="shared" ref="K6:K13" si="4">D6-H6</f>
        <v>297.9340000000002</v>
      </c>
      <c r="L6" s="51">
        <f t="shared" ref="L6:L13" si="5">F6-J6</f>
        <v>139.51160000000004</v>
      </c>
      <c r="M6" s="68">
        <f>D6/6266</f>
        <v>0.26370282476859241</v>
      </c>
      <c r="N6" s="65">
        <f>H6/5847</f>
        <v>0.23164492902343081</v>
      </c>
    </row>
    <row r="7" spans="2:14">
      <c r="B7" s="18" t="s">
        <v>6</v>
      </c>
      <c r="C7" s="28">
        <v>324.46429999999998</v>
      </c>
      <c r="D7" s="29">
        <v>340.80439999999999</v>
      </c>
      <c r="E7" s="8">
        <f t="shared" si="0"/>
        <v>1.0503602399401106</v>
      </c>
      <c r="F7" s="43">
        <f t="shared" si="1"/>
        <v>16.340100000000007</v>
      </c>
      <c r="G7" s="28">
        <v>347.31139999999999</v>
      </c>
      <c r="H7" s="29">
        <v>406.30459999999999</v>
      </c>
      <c r="I7" s="7">
        <f t="shared" si="2"/>
        <v>1.1698567913405664</v>
      </c>
      <c r="J7" s="44">
        <f t="shared" si="3"/>
        <v>58.993200000000002</v>
      </c>
      <c r="K7" s="28">
        <f t="shared" si="4"/>
        <v>-65.500200000000007</v>
      </c>
      <c r="L7" s="52">
        <f t="shared" si="5"/>
        <v>-42.653099999999995</v>
      </c>
      <c r="M7" s="68">
        <f t="shared" ref="M7:M34" si="6">D7/6266</f>
        <v>5.4389466964570699E-2</v>
      </c>
      <c r="N7" s="65">
        <f t="shared" ref="N7:N34" si="7">H7/5847</f>
        <v>6.9489413374380027E-2</v>
      </c>
    </row>
    <row r="8" spans="2:14">
      <c r="B8" s="18" t="s">
        <v>9</v>
      </c>
      <c r="C8" s="28">
        <v>328.80770000000001</v>
      </c>
      <c r="D8" s="29">
        <v>309.87970000000001</v>
      </c>
      <c r="E8" s="8">
        <f t="shared" si="0"/>
        <v>0.94243443812295147</v>
      </c>
      <c r="F8" s="43">
        <f t="shared" si="1"/>
        <v>-18.927999999999997</v>
      </c>
      <c r="G8" s="28">
        <v>224.39410000000001</v>
      </c>
      <c r="H8" s="29">
        <v>208.64500000000001</v>
      </c>
      <c r="I8" s="7">
        <f t="shared" si="2"/>
        <v>0.92981499959223524</v>
      </c>
      <c r="J8" s="44">
        <f t="shared" si="3"/>
        <v>-15.749099999999999</v>
      </c>
      <c r="K8" s="28">
        <f>D8-H8</f>
        <v>101.2347</v>
      </c>
      <c r="L8" s="52">
        <f t="shared" si="5"/>
        <v>-3.1788999999999987</v>
      </c>
      <c r="M8" s="68">
        <f t="shared" si="6"/>
        <v>4.9454149377593362E-2</v>
      </c>
      <c r="N8" s="65">
        <f t="shared" si="7"/>
        <v>3.5684111510176163E-2</v>
      </c>
    </row>
    <row r="9" spans="2:14">
      <c r="B9" s="18" t="s">
        <v>36</v>
      </c>
      <c r="C9" s="28">
        <v>348.6583</v>
      </c>
      <c r="D9" s="29">
        <v>300.0634</v>
      </c>
      <c r="E9" s="7">
        <f t="shared" si="0"/>
        <v>0.86062313732384976</v>
      </c>
      <c r="F9" s="44">
        <f t="shared" si="1"/>
        <v>-48.594899999999996</v>
      </c>
      <c r="G9" s="28">
        <v>106.5166</v>
      </c>
      <c r="H9" s="29">
        <v>117.233</v>
      </c>
      <c r="I9" s="7">
        <f t="shared" si="2"/>
        <v>1.1006077925881976</v>
      </c>
      <c r="J9" s="44">
        <f t="shared" si="3"/>
        <v>10.716400000000007</v>
      </c>
      <c r="K9" s="28">
        <f t="shared" si="4"/>
        <v>182.8304</v>
      </c>
      <c r="L9" s="52">
        <f t="shared" si="5"/>
        <v>-59.311300000000003</v>
      </c>
      <c r="M9" s="68">
        <f t="shared" si="6"/>
        <v>4.7887551867219914E-2</v>
      </c>
      <c r="N9" s="65">
        <f t="shared" si="7"/>
        <v>2.0050111168120405E-2</v>
      </c>
    </row>
    <row r="10" spans="2:14">
      <c r="B10" s="19" t="s">
        <v>7</v>
      </c>
      <c r="C10" s="28">
        <v>354.34410000000003</v>
      </c>
      <c r="D10" s="29">
        <v>283.91820000000001</v>
      </c>
      <c r="E10" s="7">
        <f>D10/C10</f>
        <v>0.8012499714260799</v>
      </c>
      <c r="F10" s="44">
        <f t="shared" si="1"/>
        <v>-70.425900000000013</v>
      </c>
      <c r="G10" s="28">
        <v>226.40379999999999</v>
      </c>
      <c r="H10" s="29">
        <v>232.1482</v>
      </c>
      <c r="I10" s="7">
        <f>H10/G10</f>
        <v>1.0253723656581737</v>
      </c>
      <c r="J10" s="44">
        <f t="shared" si="3"/>
        <v>5.7444000000000131</v>
      </c>
      <c r="K10" s="28">
        <f t="shared" si="4"/>
        <v>51.77000000000001</v>
      </c>
      <c r="L10" s="52">
        <f t="shared" si="5"/>
        <v>-76.170300000000026</v>
      </c>
      <c r="M10" s="68">
        <f t="shared" si="6"/>
        <v>4.531091605489946E-2</v>
      </c>
      <c r="N10" s="65">
        <f t="shared" si="7"/>
        <v>3.9703813921669232E-2</v>
      </c>
    </row>
    <row r="11" spans="2:14">
      <c r="B11" s="19" t="s">
        <v>11</v>
      </c>
      <c r="C11" s="28">
        <v>203.83969999999999</v>
      </c>
      <c r="D11" s="29">
        <v>179.18100000000001</v>
      </c>
      <c r="E11" s="7">
        <f>D11/C11</f>
        <v>0.87902896246413242</v>
      </c>
      <c r="F11" s="44">
        <f t="shared" si="1"/>
        <v>-24.658699999999982</v>
      </c>
      <c r="G11" s="28">
        <v>60.676600000000001</v>
      </c>
      <c r="H11" s="29">
        <v>65.677400000000006</v>
      </c>
      <c r="I11" s="7">
        <f>H11/G11</f>
        <v>1.0824172745341698</v>
      </c>
      <c r="J11" s="44">
        <f t="shared" si="3"/>
        <v>5.0008000000000052</v>
      </c>
      <c r="K11" s="28">
        <f t="shared" si="4"/>
        <v>113.50360000000001</v>
      </c>
      <c r="L11" s="52">
        <f t="shared" si="5"/>
        <v>-29.659499999999987</v>
      </c>
      <c r="M11" s="68">
        <f t="shared" si="6"/>
        <v>2.8595754867539101E-2</v>
      </c>
      <c r="N11" s="65">
        <f t="shared" si="7"/>
        <v>1.1232666324610913E-2</v>
      </c>
    </row>
    <row r="12" spans="2:14">
      <c r="B12" s="63" t="s">
        <v>8</v>
      </c>
      <c r="C12" s="28">
        <v>159.22059999999999</v>
      </c>
      <c r="D12" s="29">
        <v>159.4743</v>
      </c>
      <c r="E12" s="7">
        <f t="shared" si="0"/>
        <v>1.0015933867853783</v>
      </c>
      <c r="F12" s="44">
        <f t="shared" si="1"/>
        <v>0.25370000000000914</v>
      </c>
      <c r="G12" s="28">
        <v>254.95779999999999</v>
      </c>
      <c r="H12" s="29">
        <v>245.62809999999999</v>
      </c>
      <c r="I12" s="7">
        <f t="shared" si="2"/>
        <v>0.96340688537475616</v>
      </c>
      <c r="J12" s="44">
        <f t="shared" si="3"/>
        <v>-9.3297000000000025</v>
      </c>
      <c r="K12" s="28">
        <f t="shared" si="4"/>
        <v>-86.15379999999999</v>
      </c>
      <c r="L12" s="52">
        <f t="shared" si="5"/>
        <v>9.5834000000000117</v>
      </c>
      <c r="M12" s="68">
        <f t="shared" si="6"/>
        <v>2.5450734120651134E-2</v>
      </c>
      <c r="N12" s="65">
        <f t="shared" si="7"/>
        <v>4.2009252608175132E-2</v>
      </c>
    </row>
    <row r="13" spans="2:14">
      <c r="B13" s="19" t="s">
        <v>10</v>
      </c>
      <c r="C13" s="28">
        <v>95.761600000000001</v>
      </c>
      <c r="D13" s="29">
        <v>100.5068</v>
      </c>
      <c r="E13" s="7">
        <f t="shared" ref="E13:E19" si="8">D13/C13</f>
        <v>1.0495522213496851</v>
      </c>
      <c r="F13" s="44">
        <f t="shared" si="1"/>
        <v>4.745199999999997</v>
      </c>
      <c r="G13" s="28">
        <v>109.9823</v>
      </c>
      <c r="H13" s="29">
        <v>120.94540000000001</v>
      </c>
      <c r="I13" s="7">
        <f t="shared" ref="I13:I19" si="9">H13/G13</f>
        <v>1.0996805849668538</v>
      </c>
      <c r="J13" s="44">
        <f t="shared" si="3"/>
        <v>10.963100000000011</v>
      </c>
      <c r="K13" s="28">
        <f t="shared" si="4"/>
        <v>-20.438600000000008</v>
      </c>
      <c r="L13" s="52">
        <f t="shared" si="5"/>
        <v>-6.2179000000000144</v>
      </c>
      <c r="M13" s="68">
        <f t="shared" si="6"/>
        <v>1.6040025534631342E-2</v>
      </c>
      <c r="N13" s="65">
        <f t="shared" si="7"/>
        <v>2.0685035060714899E-2</v>
      </c>
    </row>
    <row r="14" spans="2:14">
      <c r="B14" s="19" t="s">
        <v>12</v>
      </c>
      <c r="C14" s="28">
        <v>57.433300000000003</v>
      </c>
      <c r="D14" s="29">
        <v>62.899099999999997</v>
      </c>
      <c r="E14" s="7">
        <f t="shared" si="8"/>
        <v>1.0951677859360336</v>
      </c>
      <c r="F14" s="44">
        <f t="shared" ref="F14:F19" si="10">D14-C14</f>
        <v>5.4657999999999944</v>
      </c>
      <c r="G14" s="28">
        <v>64.237700000000004</v>
      </c>
      <c r="H14" s="29">
        <v>73.386300000000006</v>
      </c>
      <c r="I14" s="7">
        <f t="shared" si="9"/>
        <v>1.1424179259220053</v>
      </c>
      <c r="J14" s="44">
        <f t="shared" ref="J14:J19" si="11">H14-G14</f>
        <v>9.1486000000000018</v>
      </c>
      <c r="K14" s="28">
        <f t="shared" ref="K14:K19" si="12">D14-H14</f>
        <v>-10.487200000000009</v>
      </c>
      <c r="L14" s="52">
        <f t="shared" ref="L14:L19" si="13">F14-J14</f>
        <v>-3.6828000000000074</v>
      </c>
      <c r="M14" s="68">
        <f t="shared" si="6"/>
        <v>1.0038158314714331E-2</v>
      </c>
      <c r="N14" s="65">
        <f t="shared" si="7"/>
        <v>1.255110312981016E-2</v>
      </c>
    </row>
    <row r="15" spans="2:14">
      <c r="B15" s="19" t="s">
        <v>14</v>
      </c>
      <c r="C15" s="28">
        <v>40.579799999999999</v>
      </c>
      <c r="D15" s="29">
        <v>39.270000000000003</v>
      </c>
      <c r="E15" s="7">
        <f t="shared" si="8"/>
        <v>0.96772285718510209</v>
      </c>
      <c r="F15" s="44">
        <f t="shared" si="10"/>
        <v>-1.3097999999999956</v>
      </c>
      <c r="G15" s="28">
        <v>34.875500000000002</v>
      </c>
      <c r="H15" s="29">
        <v>30.867899999999999</v>
      </c>
      <c r="I15" s="7">
        <f t="shared" si="9"/>
        <v>0.8850883858295937</v>
      </c>
      <c r="J15" s="44">
        <f t="shared" si="11"/>
        <v>-4.0076000000000036</v>
      </c>
      <c r="K15" s="28">
        <f t="shared" si="12"/>
        <v>8.4021000000000043</v>
      </c>
      <c r="L15" s="52">
        <f t="shared" si="13"/>
        <v>2.697800000000008</v>
      </c>
      <c r="M15" s="68">
        <f t="shared" si="6"/>
        <v>6.2671560804340894E-3</v>
      </c>
      <c r="N15" s="65">
        <f t="shared" si="7"/>
        <v>5.2792714212416625E-3</v>
      </c>
    </row>
    <row r="16" spans="2:14">
      <c r="B16" s="19" t="s">
        <v>16</v>
      </c>
      <c r="C16" s="28">
        <v>20.069700000000001</v>
      </c>
      <c r="D16" s="29">
        <v>21.122900000000001</v>
      </c>
      <c r="E16" s="7">
        <f>D16/C16</f>
        <v>1.0524771172463963</v>
      </c>
      <c r="F16" s="44">
        <f>D16-C16</f>
        <v>1.0532000000000004</v>
      </c>
      <c r="G16" s="28">
        <v>8.2535000000000007</v>
      </c>
      <c r="H16" s="29">
        <v>6.4682000000000004</v>
      </c>
      <c r="I16" s="7">
        <f>H16/G16</f>
        <v>0.78369176712909672</v>
      </c>
      <c r="J16" s="44">
        <f>H16-G16</f>
        <v>-1.7853000000000003</v>
      </c>
      <c r="K16" s="28">
        <f>D16-H16</f>
        <v>14.654700000000002</v>
      </c>
      <c r="L16" s="52">
        <f>F16-J16</f>
        <v>2.8385000000000007</v>
      </c>
      <c r="M16" s="68">
        <f t="shared" si="6"/>
        <v>3.3710341525694226E-3</v>
      </c>
      <c r="N16" s="65">
        <f t="shared" si="7"/>
        <v>1.1062425175303574E-3</v>
      </c>
    </row>
    <row r="17" spans="1:14">
      <c r="B17" s="19" t="s">
        <v>15</v>
      </c>
      <c r="C17" s="28">
        <v>26.496400000000001</v>
      </c>
      <c r="D17" s="29">
        <v>20.802800000000001</v>
      </c>
      <c r="E17" s="7">
        <f>D17/C17</f>
        <v>0.78511797829139052</v>
      </c>
      <c r="F17" s="44">
        <f>D17-C17</f>
        <v>-5.6936</v>
      </c>
      <c r="G17" s="28">
        <v>12.072100000000001</v>
      </c>
      <c r="H17" s="29">
        <v>11.022</v>
      </c>
      <c r="I17" s="7">
        <f>H17/G17</f>
        <v>0.91301430571317332</v>
      </c>
      <c r="J17" s="44">
        <f>H17-G17</f>
        <v>-1.0501000000000005</v>
      </c>
      <c r="K17" s="28">
        <f>D17-H17</f>
        <v>9.780800000000001</v>
      </c>
      <c r="L17" s="52">
        <f>F17-J17</f>
        <v>-4.6434999999999995</v>
      </c>
      <c r="M17" s="68">
        <f t="shared" si="6"/>
        <v>3.3199489307373128E-3</v>
      </c>
      <c r="N17" s="65">
        <f t="shared" si="7"/>
        <v>1.8850692662904054E-3</v>
      </c>
    </row>
    <row r="18" spans="1:14">
      <c r="B18" s="19" t="s">
        <v>13</v>
      </c>
      <c r="C18" s="28">
        <v>16.345800000000001</v>
      </c>
      <c r="D18" s="29">
        <v>12.350199999999999</v>
      </c>
      <c r="E18" s="7">
        <f t="shared" si="8"/>
        <v>0.75555800266735174</v>
      </c>
      <c r="F18" s="44">
        <f t="shared" si="10"/>
        <v>-3.9956000000000014</v>
      </c>
      <c r="G18" s="28">
        <v>28.409099999999999</v>
      </c>
      <c r="H18" s="29">
        <v>24.266100000000002</v>
      </c>
      <c r="I18" s="7">
        <f t="shared" si="9"/>
        <v>0.85416644666673713</v>
      </c>
      <c r="J18" s="44">
        <f t="shared" si="11"/>
        <v>-4.1429999999999971</v>
      </c>
      <c r="K18" s="28">
        <f t="shared" si="12"/>
        <v>-11.915900000000002</v>
      </c>
      <c r="L18" s="52">
        <f t="shared" si="13"/>
        <v>0.14739999999999576</v>
      </c>
      <c r="M18" s="68">
        <f t="shared" si="6"/>
        <v>1.9709862751356526E-3</v>
      </c>
      <c r="N18" s="65">
        <f t="shared" si="7"/>
        <v>4.1501795792714211E-3</v>
      </c>
    </row>
    <row r="19" spans="1:14">
      <c r="B19" s="19" t="s">
        <v>17</v>
      </c>
      <c r="C19" s="28">
        <v>9.8667999999999996</v>
      </c>
      <c r="D19" s="29">
        <v>11.9009</v>
      </c>
      <c r="E19" s="7">
        <f t="shared" si="8"/>
        <v>1.2061559978919205</v>
      </c>
      <c r="F19" s="44">
        <f t="shared" si="10"/>
        <v>2.0341000000000005</v>
      </c>
      <c r="G19" s="28">
        <v>27.297699999999999</v>
      </c>
      <c r="H19" s="29">
        <v>25.914999999999999</v>
      </c>
      <c r="I19" s="7">
        <f t="shared" si="9"/>
        <v>0.94934738091487558</v>
      </c>
      <c r="J19" s="44">
        <f t="shared" si="11"/>
        <v>-1.3826999999999998</v>
      </c>
      <c r="K19" s="28">
        <f t="shared" si="12"/>
        <v>-14.014099999999999</v>
      </c>
      <c r="L19" s="52">
        <f t="shared" si="13"/>
        <v>3.4168000000000003</v>
      </c>
      <c r="M19" s="68">
        <f t="shared" si="6"/>
        <v>1.8992818384934568E-3</v>
      </c>
      <c r="N19" s="65">
        <f t="shared" si="7"/>
        <v>4.4321874465537885E-3</v>
      </c>
    </row>
    <row r="20" spans="1:14" ht="16.5" thickBot="1">
      <c r="B20" s="19" t="s">
        <v>18</v>
      </c>
      <c r="C20" s="30">
        <v>3.7275999999999998</v>
      </c>
      <c r="D20" s="31">
        <v>6.8686999999999996</v>
      </c>
      <c r="E20" s="9">
        <f t="shared" ref="E20:E27" si="14">D20/C20</f>
        <v>1.8426601566691705</v>
      </c>
      <c r="F20" s="45">
        <f t="shared" ref="F20:F34" si="15">D20-C20</f>
        <v>3.1410999999999998</v>
      </c>
      <c r="G20" s="30">
        <v>4.0541</v>
      </c>
      <c r="H20" s="31">
        <v>6.8139000000000003</v>
      </c>
      <c r="I20" s="9">
        <f t="shared" ref="I20:I27" si="16">H20/G20</f>
        <v>1.6807429515798822</v>
      </c>
      <c r="J20" s="45">
        <f t="shared" ref="J20:J34" si="17">H20-G20</f>
        <v>2.7598000000000003</v>
      </c>
      <c r="K20" s="30">
        <f t="shared" ref="K20:K34" si="18">D20-H20</f>
        <v>5.4799999999999294E-2</v>
      </c>
      <c r="L20" s="53">
        <f t="shared" ref="L20:L34" si="19">F20-J20</f>
        <v>0.38129999999999953</v>
      </c>
      <c r="M20" s="96">
        <f t="shared" si="6"/>
        <v>1.0961857644430258E-3</v>
      </c>
      <c r="N20" s="71">
        <f t="shared" si="7"/>
        <v>1.165366854797332E-3</v>
      </c>
    </row>
    <row r="21" spans="1:14" s="67" customFormat="1" ht="17.25" thickTop="1" thickBot="1">
      <c r="A21" s="66"/>
      <c r="B21" s="73" t="s">
        <v>21</v>
      </c>
      <c r="C21" s="74">
        <f>SUM(C6:C20)</f>
        <v>3504.2349999999997</v>
      </c>
      <c r="D21" s="75">
        <f>SUM(D6:D20)</f>
        <v>3501.4043000000001</v>
      </c>
      <c r="E21" s="76">
        <f t="shared" si="14"/>
        <v>0.99919220600216607</v>
      </c>
      <c r="F21" s="77">
        <f t="shared" si="15"/>
        <v>-2.8306999999995242</v>
      </c>
      <c r="G21" s="74">
        <f>SUM(G6:G20)</f>
        <v>2865.6391999999996</v>
      </c>
      <c r="H21" s="77">
        <f>SUM(H6:H20)</f>
        <v>2929.7489999999998</v>
      </c>
      <c r="I21" s="76">
        <f t="shared" si="16"/>
        <v>1.0223719022269098</v>
      </c>
      <c r="J21" s="78">
        <f t="shared" si="17"/>
        <v>64.109800000000178</v>
      </c>
      <c r="K21" s="74">
        <f t="shared" si="18"/>
        <v>571.65530000000035</v>
      </c>
      <c r="L21" s="78">
        <f t="shared" si="19"/>
        <v>-66.940499999999702</v>
      </c>
      <c r="M21" s="97">
        <f t="shared" si="6"/>
        <v>0.55879417491222472</v>
      </c>
      <c r="N21" s="98">
        <f t="shared" si="7"/>
        <v>0.50106875320677269</v>
      </c>
    </row>
    <row r="22" spans="1:14" ht="16.5" thickTop="1">
      <c r="B22" s="72" t="s">
        <v>35</v>
      </c>
      <c r="C22" s="32">
        <v>339.48309999999998</v>
      </c>
      <c r="D22" s="33">
        <v>354.87020000000001</v>
      </c>
      <c r="E22" s="11">
        <f>D22/C22</f>
        <v>1.0453250839290675</v>
      </c>
      <c r="F22" s="46">
        <f>D22-C22</f>
        <v>15.387100000000032</v>
      </c>
      <c r="G22" s="32">
        <v>180.9649</v>
      </c>
      <c r="H22" s="33">
        <v>179.7756</v>
      </c>
      <c r="I22" s="11">
        <f>H22/G22</f>
        <v>0.99342800730970482</v>
      </c>
      <c r="J22" s="46">
        <f>H22-G22</f>
        <v>-1.1893000000000029</v>
      </c>
      <c r="K22" s="32">
        <f>D22-H22</f>
        <v>175.09460000000001</v>
      </c>
      <c r="L22" s="54">
        <f>F22-J22</f>
        <v>16.576400000000035</v>
      </c>
      <c r="M22" s="68">
        <f t="shared" si="6"/>
        <v>5.6634248324289822E-2</v>
      </c>
      <c r="N22" s="65">
        <f t="shared" si="7"/>
        <v>3.0746639302206259E-2</v>
      </c>
    </row>
    <row r="23" spans="1:14">
      <c r="B23" s="20" t="s">
        <v>27</v>
      </c>
      <c r="C23" s="34">
        <v>324.53309999999999</v>
      </c>
      <c r="D23" s="35">
        <v>343.12150000000003</v>
      </c>
      <c r="E23" s="10">
        <f>D23/C23</f>
        <v>1.0572773624631819</v>
      </c>
      <c r="F23" s="47">
        <f t="shared" si="15"/>
        <v>18.588400000000036</v>
      </c>
      <c r="G23" s="34">
        <v>240.55779999999999</v>
      </c>
      <c r="H23" s="35">
        <v>311.97989999999999</v>
      </c>
      <c r="I23" s="10">
        <f>H23/G23</f>
        <v>1.296902033523752</v>
      </c>
      <c r="J23" s="47">
        <f t="shared" si="17"/>
        <v>71.4221</v>
      </c>
      <c r="K23" s="34">
        <f t="shared" si="18"/>
        <v>31.141600000000039</v>
      </c>
      <c r="L23" s="55">
        <f t="shared" si="19"/>
        <v>-52.833699999999965</v>
      </c>
      <c r="M23" s="68">
        <f t="shared" si="6"/>
        <v>5.4759256303862115E-2</v>
      </c>
      <c r="N23" s="65">
        <f t="shared" si="7"/>
        <v>5.3357260133401745E-2</v>
      </c>
    </row>
    <row r="24" spans="1:14">
      <c r="B24" s="20" t="s">
        <v>33</v>
      </c>
      <c r="C24" s="32">
        <v>220.14240000000001</v>
      </c>
      <c r="D24" s="33">
        <v>246.65180000000001</v>
      </c>
      <c r="E24" s="11">
        <f>D24/C24</f>
        <v>1.1204193285800463</v>
      </c>
      <c r="F24" s="46">
        <f>D24-C24</f>
        <v>26.509399999999999</v>
      </c>
      <c r="G24" s="32">
        <v>170.0307</v>
      </c>
      <c r="H24" s="33">
        <v>168.74590000000001</v>
      </c>
      <c r="I24" s="11">
        <f>H24/G24</f>
        <v>0.99244371751689553</v>
      </c>
      <c r="J24" s="46">
        <f>H24-G24</f>
        <v>-1.28479999999999</v>
      </c>
      <c r="K24" s="32">
        <f>D24-H24</f>
        <v>77.905900000000003</v>
      </c>
      <c r="L24" s="54">
        <f>F24-J24</f>
        <v>27.794199999999989</v>
      </c>
      <c r="M24" s="68">
        <f t="shared" si="6"/>
        <v>3.9363517395467604E-2</v>
      </c>
      <c r="N24" s="65">
        <f t="shared" si="7"/>
        <v>2.8860253121258766E-2</v>
      </c>
    </row>
    <row r="25" spans="1:14">
      <c r="B25" s="20" t="s">
        <v>34</v>
      </c>
      <c r="C25" s="34">
        <v>259.71190000000001</v>
      </c>
      <c r="D25" s="35">
        <v>237.7885</v>
      </c>
      <c r="E25" s="10">
        <f t="shared" si="14"/>
        <v>0.91558569322391459</v>
      </c>
      <c r="F25" s="47">
        <f t="shared" si="15"/>
        <v>-21.923400000000015</v>
      </c>
      <c r="G25" s="34">
        <v>240.0772</v>
      </c>
      <c r="H25" s="35">
        <v>254.19630000000001</v>
      </c>
      <c r="I25" s="10">
        <f t="shared" si="16"/>
        <v>1.0588106659024681</v>
      </c>
      <c r="J25" s="47">
        <f t="shared" si="17"/>
        <v>14.119100000000003</v>
      </c>
      <c r="K25" s="34">
        <f t="shared" si="18"/>
        <v>-16.407800000000009</v>
      </c>
      <c r="L25" s="55">
        <f t="shared" si="19"/>
        <v>-36.042500000000018</v>
      </c>
      <c r="M25" s="68">
        <f t="shared" si="6"/>
        <v>3.7949010533035427E-2</v>
      </c>
      <c r="N25" s="65">
        <f t="shared" si="7"/>
        <v>4.3474653668547976E-2</v>
      </c>
    </row>
    <row r="26" spans="1:14">
      <c r="B26" s="20" t="s">
        <v>22</v>
      </c>
      <c r="C26" s="34">
        <v>64.641199999999998</v>
      </c>
      <c r="D26" s="35">
        <v>68.225700000000003</v>
      </c>
      <c r="E26" s="10">
        <f t="shared" si="14"/>
        <v>1.0554522502676313</v>
      </c>
      <c r="F26" s="47">
        <f t="shared" si="15"/>
        <v>3.5845000000000056</v>
      </c>
      <c r="G26" s="34">
        <v>58.746099999999998</v>
      </c>
      <c r="H26" s="35">
        <v>55.716900000000003</v>
      </c>
      <c r="I26" s="10">
        <f t="shared" si="16"/>
        <v>0.94843572594606285</v>
      </c>
      <c r="J26" s="47">
        <f t="shared" si="17"/>
        <v>-3.0291999999999959</v>
      </c>
      <c r="K26" s="34">
        <f t="shared" si="18"/>
        <v>12.508800000000001</v>
      </c>
      <c r="L26" s="55">
        <f t="shared" si="19"/>
        <v>6.6137000000000015</v>
      </c>
      <c r="M26" s="68">
        <f t="shared" si="6"/>
        <v>1.0888238110437281E-2</v>
      </c>
      <c r="N26" s="65">
        <f t="shared" si="7"/>
        <v>9.5291431503335047E-3</v>
      </c>
    </row>
    <row r="27" spans="1:14">
      <c r="B27" s="25" t="s">
        <v>30</v>
      </c>
      <c r="C27" s="34">
        <v>55.3247</v>
      </c>
      <c r="D27" s="35">
        <v>50.063400000000001</v>
      </c>
      <c r="E27" s="10">
        <f t="shared" si="14"/>
        <v>0.90490142739138213</v>
      </c>
      <c r="F27" s="47">
        <f t="shared" si="15"/>
        <v>-5.2612999999999985</v>
      </c>
      <c r="G27" s="34">
        <v>15.5113</v>
      </c>
      <c r="H27" s="35">
        <v>13.951599999999999</v>
      </c>
      <c r="I27" s="10">
        <f t="shared" si="16"/>
        <v>0.89944749956483327</v>
      </c>
      <c r="J27" s="47">
        <f t="shared" si="17"/>
        <v>-1.5597000000000012</v>
      </c>
      <c r="K27" s="34">
        <f t="shared" si="18"/>
        <v>36.111800000000002</v>
      </c>
      <c r="L27" s="55">
        <f t="shared" si="19"/>
        <v>-3.7015999999999973</v>
      </c>
      <c r="M27" s="68">
        <f t="shared" si="6"/>
        <v>7.9896903925949572E-3</v>
      </c>
      <c r="N27" s="65">
        <f t="shared" si="7"/>
        <v>2.3861125363434238E-3</v>
      </c>
    </row>
    <row r="28" spans="1:14">
      <c r="B28" s="23" t="s">
        <v>23</v>
      </c>
      <c r="C28" s="36">
        <v>15.6935</v>
      </c>
      <c r="D28" s="37">
        <v>12.750999999999999</v>
      </c>
      <c r="E28" s="10">
        <f t="shared" ref="E28:E34" si="20">D28/C28</f>
        <v>0.81250199127027112</v>
      </c>
      <c r="F28" s="47">
        <f t="shared" si="15"/>
        <v>-2.9425000000000008</v>
      </c>
      <c r="G28" s="36">
        <v>5.1783999999999999</v>
      </c>
      <c r="H28" s="37">
        <v>5.3357000000000001</v>
      </c>
      <c r="I28" s="12">
        <f t="shared" ref="I28:I34" si="21">H28/G28</f>
        <v>1.0303761779700293</v>
      </c>
      <c r="J28" s="47">
        <f t="shared" si="17"/>
        <v>0.15730000000000022</v>
      </c>
      <c r="K28" s="34">
        <f t="shared" si="18"/>
        <v>7.4152999999999993</v>
      </c>
      <c r="L28" s="56">
        <f t="shared" si="19"/>
        <v>-3.099800000000001</v>
      </c>
      <c r="M28" s="68">
        <f t="shared" si="6"/>
        <v>2.0349505266517715E-3</v>
      </c>
      <c r="N28" s="65">
        <f t="shared" si="7"/>
        <v>9.1255344621173258E-4</v>
      </c>
    </row>
    <row r="29" spans="1:14">
      <c r="B29" s="23" t="s">
        <v>40</v>
      </c>
      <c r="C29" s="36">
        <v>10.783300000000001</v>
      </c>
      <c r="D29" s="37">
        <v>10.004799999999999</v>
      </c>
      <c r="E29" s="10">
        <f>D29/C29</f>
        <v>0.92780503185481245</v>
      </c>
      <c r="F29" s="47">
        <f>D29-C29</f>
        <v>-0.77850000000000108</v>
      </c>
      <c r="G29" s="36">
        <v>1.1153</v>
      </c>
      <c r="H29" s="37">
        <v>1.7484999999999999</v>
      </c>
      <c r="I29" s="12">
        <f>H29/G29</f>
        <v>1.5677396216264683</v>
      </c>
      <c r="J29" s="47">
        <f>H29-G29</f>
        <v>0.63319999999999999</v>
      </c>
      <c r="K29" s="34">
        <f>D29-H29</f>
        <v>8.2562999999999995</v>
      </c>
      <c r="L29" s="56">
        <f>F29-J29</f>
        <v>-1.4117000000000011</v>
      </c>
      <c r="M29" s="68">
        <f t="shared" si="6"/>
        <v>1.5966804979253111E-3</v>
      </c>
      <c r="N29" s="65">
        <f t="shared" si="7"/>
        <v>2.9904224388575335E-4</v>
      </c>
    </row>
    <row r="30" spans="1:14">
      <c r="B30" s="23" t="s">
        <v>41</v>
      </c>
      <c r="C30" s="36">
        <v>5.202</v>
      </c>
      <c r="D30" s="37">
        <v>6.9147999999999996</v>
      </c>
      <c r="E30" s="10">
        <f>D30/C30</f>
        <v>1.3292579777008842</v>
      </c>
      <c r="F30" s="47">
        <f>D30-C30</f>
        <v>1.7127999999999997</v>
      </c>
      <c r="G30" s="36">
        <v>0.95499999999999996</v>
      </c>
      <c r="H30" s="37">
        <v>1.4797</v>
      </c>
      <c r="I30" s="12">
        <f>H30/G30</f>
        <v>1.5494240837696336</v>
      </c>
      <c r="J30" s="47">
        <f>H30-G30</f>
        <v>0.52470000000000006</v>
      </c>
      <c r="K30" s="34">
        <f>D30-H30</f>
        <v>5.4350999999999994</v>
      </c>
      <c r="L30" s="56">
        <f>F30-J30</f>
        <v>1.1880999999999995</v>
      </c>
      <c r="M30" s="68">
        <f t="shared" si="6"/>
        <v>1.1035429300989465E-3</v>
      </c>
      <c r="N30" s="65">
        <f t="shared" si="7"/>
        <v>2.530699504019155E-4</v>
      </c>
    </row>
    <row r="31" spans="1:14">
      <c r="B31" s="24" t="s">
        <v>25</v>
      </c>
      <c r="C31" s="38">
        <v>3.1863999999999999</v>
      </c>
      <c r="D31" s="39">
        <v>3.8250999999999999</v>
      </c>
      <c r="E31" s="13">
        <f t="shared" si="20"/>
        <v>1.2004456439869446</v>
      </c>
      <c r="F31" s="48">
        <f t="shared" si="15"/>
        <v>0.63870000000000005</v>
      </c>
      <c r="G31" s="38">
        <v>4.8140000000000001</v>
      </c>
      <c r="H31" s="39">
        <v>3.6903000000000001</v>
      </c>
      <c r="I31" s="14">
        <f t="shared" si="21"/>
        <v>0.76657665143331954</v>
      </c>
      <c r="J31" s="48">
        <f t="shared" si="17"/>
        <v>-1.1236999999999999</v>
      </c>
      <c r="K31" s="57">
        <f t="shared" si="18"/>
        <v>0.13479999999999981</v>
      </c>
      <c r="L31" s="58">
        <f t="shared" si="19"/>
        <v>1.7624</v>
      </c>
      <c r="M31" s="68">
        <f t="shared" si="6"/>
        <v>6.1045323970635172E-4</v>
      </c>
      <c r="N31" s="65">
        <f t="shared" si="7"/>
        <v>6.3114417650076966E-4</v>
      </c>
    </row>
    <row r="32" spans="1:14" ht="16.5" thickBot="1">
      <c r="B32" s="79" t="s">
        <v>24</v>
      </c>
      <c r="C32" s="38">
        <v>1.0216000000000001</v>
      </c>
      <c r="D32" s="39">
        <v>0.24709999999999999</v>
      </c>
      <c r="E32" s="13">
        <f t="shared" si="20"/>
        <v>0.24187548942834766</v>
      </c>
      <c r="F32" s="48">
        <f t="shared" si="15"/>
        <v>-0.77450000000000008</v>
      </c>
      <c r="G32" s="38">
        <v>0.91569999999999996</v>
      </c>
      <c r="H32" s="39">
        <v>1.3552999999999999</v>
      </c>
      <c r="I32" s="14">
        <f t="shared" si="21"/>
        <v>1.4800698918859889</v>
      </c>
      <c r="J32" s="48">
        <f t="shared" si="17"/>
        <v>0.43959999999999999</v>
      </c>
      <c r="K32" s="57">
        <f t="shared" si="18"/>
        <v>-1.1082000000000001</v>
      </c>
      <c r="L32" s="58">
        <f t="shared" si="19"/>
        <v>-1.2141000000000002</v>
      </c>
      <c r="M32" s="96">
        <f t="shared" si="6"/>
        <v>3.9435046281519312E-5</v>
      </c>
      <c r="N32" s="71">
        <f t="shared" si="7"/>
        <v>2.3179408243543696E-4</v>
      </c>
    </row>
    <row r="33" spans="1:14" s="67" customFormat="1" ht="17.25" customHeight="1" thickTop="1" thickBot="1">
      <c r="A33" s="66"/>
      <c r="B33" s="21" t="s">
        <v>26</v>
      </c>
      <c r="C33" s="61">
        <f>C24+C22+C25+C23+C26+C27+C28+C30+C29+C31+C32</f>
        <v>1299.7232000000001</v>
      </c>
      <c r="D33" s="62">
        <f>D24+D22+D25+D23+D26+D27+D28+D30+D29+D31+D32</f>
        <v>1334.4639</v>
      </c>
      <c r="E33" s="16">
        <f t="shared" si="20"/>
        <v>1.0267293066708356</v>
      </c>
      <c r="F33" s="49">
        <f t="shared" si="15"/>
        <v>34.740699999999833</v>
      </c>
      <c r="G33" s="40">
        <f>G24+G22+G25+G23+G26+G27+G28+G30+G29+G31+G32</f>
        <v>918.8664</v>
      </c>
      <c r="H33" s="83">
        <f>H24+H22+H25+H23+H26+H27+H28+H30+H29+H31+H32</f>
        <v>997.97569999999996</v>
      </c>
      <c r="I33" s="16">
        <f t="shared" si="21"/>
        <v>1.0860944529041436</v>
      </c>
      <c r="J33" s="49">
        <f t="shared" si="17"/>
        <v>79.109299999999962</v>
      </c>
      <c r="K33" s="59">
        <f t="shared" si="18"/>
        <v>336.48820000000001</v>
      </c>
      <c r="L33" s="99">
        <f t="shared" si="19"/>
        <v>-44.368600000000129</v>
      </c>
      <c r="M33" s="97">
        <f t="shared" si="6"/>
        <v>0.21296902330035108</v>
      </c>
      <c r="N33" s="98">
        <f t="shared" si="7"/>
        <v>0.17068166581152727</v>
      </c>
    </row>
    <row r="34" spans="1:14" s="67" customFormat="1" ht="18.75" customHeight="1" thickTop="1" thickBot="1">
      <c r="A34" s="66"/>
      <c r="B34" s="22" t="s">
        <v>31</v>
      </c>
      <c r="C34" s="41">
        <f>C21+C33</f>
        <v>4803.9582</v>
      </c>
      <c r="D34" s="42">
        <f>D21+D33</f>
        <v>4835.8681999999999</v>
      </c>
      <c r="E34" s="15">
        <f t="shared" si="20"/>
        <v>1.0066424391452864</v>
      </c>
      <c r="F34" s="50">
        <f t="shared" si="15"/>
        <v>31.909999999999854</v>
      </c>
      <c r="G34" s="41">
        <f>G21+G33</f>
        <v>3784.5055999999995</v>
      </c>
      <c r="H34" s="42">
        <f>H21+H33</f>
        <v>3927.7246999999998</v>
      </c>
      <c r="I34" s="15">
        <f t="shared" si="21"/>
        <v>1.0378435428923662</v>
      </c>
      <c r="J34" s="50">
        <f t="shared" si="17"/>
        <v>143.21910000000025</v>
      </c>
      <c r="K34" s="60">
        <f t="shared" si="18"/>
        <v>908.14350000000013</v>
      </c>
      <c r="L34" s="100">
        <f t="shared" si="19"/>
        <v>-111.3091000000004</v>
      </c>
      <c r="M34" s="101">
        <f t="shared" si="6"/>
        <v>0.77176319821257577</v>
      </c>
      <c r="N34" s="102">
        <f t="shared" si="7"/>
        <v>0.6717504190182999</v>
      </c>
    </row>
    <row r="35" spans="1:14" ht="16.5" thickTop="1">
      <c r="B35" s="80" t="s">
        <v>32</v>
      </c>
      <c r="D35" s="81"/>
      <c r="E35" s="82"/>
    </row>
  </sheetData>
  <mergeCells count="8">
    <mergeCell ref="M4:N4"/>
    <mergeCell ref="B1:J1"/>
    <mergeCell ref="B4:B5"/>
    <mergeCell ref="I3:L3"/>
    <mergeCell ref="C2:H2"/>
    <mergeCell ref="K4:L4"/>
    <mergeCell ref="G4:J4"/>
    <mergeCell ref="C4:F4"/>
  </mergeCells>
  <phoneticPr fontId="0" type="noConversion"/>
  <printOptions horizontalCentered="1"/>
  <pageMargins left="0.19685039370078741" right="0.19685039370078741" top="0.31496062992125984" bottom="0.23622047244094491" header="0.51181102362204722" footer="0.1968503937007874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KÜM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FabianPeter</dc:creator>
  <cp:lastModifiedBy>GazdaG</cp:lastModifiedBy>
  <cp:lastPrinted>2010-09-07T07:14:36Z</cp:lastPrinted>
  <dcterms:created xsi:type="dcterms:W3CDTF">2000-05-08T09:28:39Z</dcterms:created>
  <dcterms:modified xsi:type="dcterms:W3CDTF">2012-04-04T10:33:44Z</dcterms:modified>
</cp:coreProperties>
</file>