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<sst xmlns="http://schemas.openxmlformats.org/spreadsheetml/2006/main" count="42" uniqueCount="39">
  <si>
    <t>KIVITEL</t>
  </si>
  <si>
    <t>Változás</t>
  </si>
  <si>
    <t>BEHOZATAL</t>
  </si>
  <si>
    <t>EGYENLEG</t>
  </si>
  <si>
    <t>ORSZÁG</t>
  </si>
  <si>
    <t>M.e.: MEUR</t>
  </si>
  <si>
    <t xml:space="preserve">Index </t>
  </si>
  <si>
    <t>kivitelből</t>
  </si>
  <si>
    <t>behozatalból</t>
  </si>
  <si>
    <t>Oroszország</t>
  </si>
  <si>
    <t>Ukrajna</t>
  </si>
  <si>
    <t>Kína</t>
  </si>
  <si>
    <t>Kiemelt országok összesen</t>
  </si>
  <si>
    <t>EU-n kívüli országok összesen</t>
  </si>
  <si>
    <t>Forrás: KSH</t>
  </si>
  <si>
    <t>Egyesült Államok</t>
  </si>
  <si>
    <t>Törökország</t>
  </si>
  <si>
    <t>Horvátország</t>
  </si>
  <si>
    <t>Szerbia</t>
  </si>
  <si>
    <t>Svájc</t>
  </si>
  <si>
    <t>Arab Emírségek</t>
  </si>
  <si>
    <t>Japán</t>
  </si>
  <si>
    <t>Szingapúr</t>
  </si>
  <si>
    <t>Dél-Afrika</t>
  </si>
  <si>
    <t>Izrael</t>
  </si>
  <si>
    <t>India</t>
  </si>
  <si>
    <t>Bosznia-Hercegovina</t>
  </si>
  <si>
    <t>Ausztrália</t>
  </si>
  <si>
    <t>Koreai Köztársaság</t>
  </si>
  <si>
    <t>Mexikó</t>
  </si>
  <si>
    <t>Hongkong</t>
  </si>
  <si>
    <t>Kanada</t>
  </si>
  <si>
    <t>Norvégia</t>
  </si>
  <si>
    <r>
      <t xml:space="preserve">RÉSZESEDÉS </t>
    </r>
    <r>
      <rPr>
        <sz val="10"/>
        <rFont val="Arial CE"/>
        <family val="0"/>
      </rPr>
      <t>az összes 2011. évi</t>
    </r>
  </si>
  <si>
    <t>Szaúd-Arábia</t>
  </si>
  <si>
    <t>Malajzia</t>
  </si>
  <si>
    <t>Thaiföld</t>
  </si>
  <si>
    <t>Brazília</t>
  </si>
  <si>
    <t xml:space="preserve"> Külkereskedelmi forgalmunk a 25 legnagyobb EU-n kívüli exportpiacunkat jelentő országgal,  I-XI. hó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</si>
</sst>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"/>
    <numFmt numFmtId="166" formatCode="0.0%"/>
    <numFmt numFmtId="167" formatCode="&quot;Igen&quot;;&quot;Igen&quot;;&quot;Nem&quot;"/>
    <numFmt numFmtId="168" formatCode="&quot;Igaz&quot;;&quot;Igaz&quot;;&quot;Hamis&quot;"/>
    <numFmt numFmtId="169" formatCode="&quot;Be&quot;;&quot;Be&quot;;&quot;Ki&quot;"/>
  </numFmts>
  <fonts count="47">
    <font>
      <sz val="10"/>
      <name val="Arial CE"/>
      <family val="0"/>
    </font>
    <font>
      <sz val="12"/>
      <name val="Times New Roman CE"/>
      <family val="1"/>
    </font>
    <font>
      <b/>
      <sz val="14"/>
      <name val="Times New Roman CE"/>
      <family val="1"/>
    </font>
    <font>
      <b/>
      <sz val="12"/>
      <name val="Times New Roman CE"/>
      <family val="1"/>
    </font>
    <font>
      <b/>
      <sz val="10"/>
      <name val="Arial CE"/>
      <family val="0"/>
    </font>
    <font>
      <i/>
      <sz val="12"/>
      <name val="Times New Roman CE"/>
      <family val="1"/>
    </font>
    <font>
      <b/>
      <i/>
      <sz val="12"/>
      <name val="Times New Roman CE"/>
      <family val="0"/>
    </font>
    <font>
      <i/>
      <sz val="10"/>
      <name val="Arial CE"/>
      <family val="0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n"/>
      <top style="medium"/>
      <bottom style="thick"/>
    </border>
    <border>
      <left style="thin"/>
      <right style="thin"/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 style="thick"/>
      <right style="thin"/>
      <top style="medium"/>
      <bottom style="thick"/>
    </border>
    <border>
      <left>
        <color indexed="63"/>
      </left>
      <right style="thick"/>
      <top style="medium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ck"/>
      <right style="thin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ck">
        <color indexed="8"/>
      </right>
      <top style="thick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/>
      <top style="thick"/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 style="thick"/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medium"/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1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Fill="1" applyBorder="1" applyAlignment="1">
      <alignment horizontal="left" indent="1"/>
    </xf>
    <xf numFmtId="0" fontId="7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Fill="1" applyBorder="1" applyAlignment="1">
      <alignment horizontal="left" indent="1"/>
    </xf>
    <xf numFmtId="165" fontId="8" fillId="0" borderId="17" xfId="0" applyNumberFormat="1" applyFont="1" applyBorder="1" applyAlignment="1">
      <alignment horizontal="right"/>
    </xf>
    <xf numFmtId="165" fontId="6" fillId="0" borderId="18" xfId="0" applyNumberFormat="1" applyFont="1" applyBorder="1" applyAlignment="1">
      <alignment horizontal="right"/>
    </xf>
    <xf numFmtId="166" fontId="6" fillId="0" borderId="19" xfId="62" applyNumberFormat="1" applyFont="1" applyBorder="1" applyAlignment="1">
      <alignment horizontal="right"/>
    </xf>
    <xf numFmtId="165" fontId="6" fillId="0" borderId="20" xfId="0" applyNumberFormat="1" applyFont="1" applyBorder="1" applyAlignment="1">
      <alignment horizontal="right"/>
    </xf>
    <xf numFmtId="165" fontId="6" fillId="0" borderId="21" xfId="0" applyNumberFormat="1" applyFont="1" applyBorder="1" applyAlignment="1">
      <alignment horizontal="right"/>
    </xf>
    <xf numFmtId="165" fontId="6" fillId="0" borderId="18" xfId="0" applyNumberFormat="1" applyFont="1" applyBorder="1" applyAlignment="1">
      <alignment horizontal="right"/>
    </xf>
    <xf numFmtId="165" fontId="8" fillId="0" borderId="22" xfId="0" applyNumberFormat="1" applyFont="1" applyBorder="1" applyAlignment="1">
      <alignment horizontal="right"/>
    </xf>
    <xf numFmtId="165" fontId="8" fillId="0" borderId="21" xfId="0" applyNumberFormat="1" applyFont="1" applyBorder="1" applyAlignment="1">
      <alignment horizontal="right"/>
    </xf>
    <xf numFmtId="165" fontId="10" fillId="0" borderId="23" xfId="0" applyNumberFormat="1" applyFont="1" applyBorder="1" applyAlignment="1">
      <alignment horizontal="right"/>
    </xf>
    <xf numFmtId="165" fontId="10" fillId="0" borderId="24" xfId="0" applyNumberFormat="1" applyFont="1" applyBorder="1" applyAlignment="1">
      <alignment horizontal="right"/>
    </xf>
    <xf numFmtId="166" fontId="10" fillId="0" borderId="25" xfId="0" applyNumberFormat="1" applyFont="1" applyBorder="1" applyAlignment="1">
      <alignment/>
    </xf>
    <xf numFmtId="165" fontId="10" fillId="0" borderId="26" xfId="0" applyNumberFormat="1" applyFont="1" applyBorder="1" applyAlignment="1">
      <alignment/>
    </xf>
    <xf numFmtId="165" fontId="10" fillId="0" borderId="27" xfId="0" applyNumberFormat="1" applyFont="1" applyBorder="1" applyAlignment="1">
      <alignment/>
    </xf>
    <xf numFmtId="165" fontId="10" fillId="0" borderId="28" xfId="0" applyNumberFormat="1" applyFont="1" applyBorder="1" applyAlignment="1">
      <alignment/>
    </xf>
    <xf numFmtId="165" fontId="10" fillId="0" borderId="29" xfId="0" applyNumberFormat="1" applyFont="1" applyBorder="1" applyAlignment="1">
      <alignment/>
    </xf>
    <xf numFmtId="165" fontId="10" fillId="0" borderId="30" xfId="0" applyNumberFormat="1" applyFont="1" applyBorder="1" applyAlignment="1">
      <alignment/>
    </xf>
    <xf numFmtId="166" fontId="10" fillId="0" borderId="28" xfId="0" applyNumberFormat="1" applyFont="1" applyBorder="1" applyAlignment="1">
      <alignment/>
    </xf>
    <xf numFmtId="165" fontId="10" fillId="0" borderId="31" xfId="0" applyNumberFormat="1" applyFont="1" applyBorder="1" applyAlignment="1">
      <alignment/>
    </xf>
    <xf numFmtId="165" fontId="10" fillId="0" borderId="32" xfId="0" applyNumberFormat="1" applyFont="1" applyBorder="1" applyAlignment="1">
      <alignment/>
    </xf>
    <xf numFmtId="165" fontId="10" fillId="0" borderId="33" xfId="0" applyNumberFormat="1" applyFont="1" applyFill="1" applyBorder="1" applyAlignment="1">
      <alignment/>
    </xf>
    <xf numFmtId="0" fontId="10" fillId="0" borderId="34" xfId="0" applyFont="1" applyFill="1" applyBorder="1" applyAlignment="1">
      <alignment vertical="center" wrapText="1"/>
    </xf>
    <xf numFmtId="0" fontId="10" fillId="0" borderId="35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1" fillId="0" borderId="36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10" fontId="10" fillId="0" borderId="38" xfId="0" applyNumberFormat="1" applyFont="1" applyFill="1" applyBorder="1" applyAlignment="1">
      <alignment/>
    </xf>
    <xf numFmtId="10" fontId="10" fillId="0" borderId="39" xfId="0" applyNumberFormat="1" applyFont="1" applyFill="1" applyBorder="1" applyAlignment="1">
      <alignment/>
    </xf>
    <xf numFmtId="10" fontId="10" fillId="0" borderId="40" xfId="0" applyNumberFormat="1" applyFont="1" applyFill="1" applyBorder="1" applyAlignment="1">
      <alignment/>
    </xf>
    <xf numFmtId="10" fontId="10" fillId="0" borderId="41" xfId="0" applyNumberFormat="1" applyFont="1" applyFill="1" applyBorder="1" applyAlignment="1">
      <alignment/>
    </xf>
    <xf numFmtId="10" fontId="10" fillId="0" borderId="42" xfId="0" applyNumberFormat="1" applyFont="1" applyFill="1" applyBorder="1" applyAlignment="1">
      <alignment/>
    </xf>
    <xf numFmtId="10" fontId="10" fillId="0" borderId="43" xfId="0" applyNumberFormat="1" applyFont="1" applyFill="1" applyBorder="1" applyAlignment="1">
      <alignment/>
    </xf>
    <xf numFmtId="10" fontId="8" fillId="0" borderId="21" xfId="0" applyNumberFormat="1" applyFont="1" applyFill="1" applyBorder="1" applyAlignment="1">
      <alignment/>
    </xf>
    <xf numFmtId="10" fontId="8" fillId="0" borderId="18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4" fillId="0" borderId="44" xfId="0" applyFont="1" applyFill="1" applyBorder="1" applyAlignment="1">
      <alignment horizontal="center" wrapText="1"/>
    </xf>
    <xf numFmtId="0" fontId="4" fillId="0" borderId="45" xfId="0" applyFont="1" applyFill="1" applyBorder="1" applyAlignment="1">
      <alignment horizontal="center" wrapText="1"/>
    </xf>
    <xf numFmtId="0" fontId="3" fillId="0" borderId="46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1" fillId="0" borderId="4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left" indent="1"/>
    </xf>
    <xf numFmtId="165" fontId="9" fillId="0" borderId="21" xfId="0" applyNumberFormat="1" applyFont="1" applyFill="1" applyBorder="1" applyAlignment="1">
      <alignment horizontal="right"/>
    </xf>
    <xf numFmtId="165" fontId="9" fillId="0" borderId="19" xfId="0" applyNumberFormat="1" applyFont="1" applyFill="1" applyBorder="1" applyAlignment="1">
      <alignment horizontal="right"/>
    </xf>
    <xf numFmtId="166" fontId="3" fillId="0" borderId="50" xfId="62" applyNumberFormat="1" applyFont="1" applyFill="1" applyBorder="1" applyAlignment="1">
      <alignment horizontal="right"/>
    </xf>
    <xf numFmtId="165" fontId="3" fillId="0" borderId="37" xfId="0" applyNumberFormat="1" applyFont="1" applyFill="1" applyBorder="1" applyAlignment="1">
      <alignment horizontal="right"/>
    </xf>
    <xf numFmtId="165" fontId="9" fillId="0" borderId="51" xfId="0" applyNumberFormat="1" applyFont="1" applyFill="1" applyBorder="1" applyAlignment="1">
      <alignment horizontal="right"/>
    </xf>
    <xf numFmtId="165" fontId="9" fillId="0" borderId="50" xfId="0" applyNumberFormat="1" applyFont="1" applyFill="1" applyBorder="1" applyAlignment="1">
      <alignment horizontal="right"/>
    </xf>
    <xf numFmtId="165" fontId="3" fillId="0" borderId="52" xfId="0" applyNumberFormat="1" applyFont="1" applyFill="1" applyBorder="1" applyAlignment="1">
      <alignment horizontal="right"/>
    </xf>
    <xf numFmtId="165" fontId="3" fillId="0" borderId="36" xfId="0" applyNumberFormat="1" applyFont="1" applyFill="1" applyBorder="1" applyAlignment="1">
      <alignment horizontal="right"/>
    </xf>
    <xf numFmtId="10" fontId="9" fillId="0" borderId="36" xfId="0" applyNumberFormat="1" applyFont="1" applyFill="1" applyBorder="1" applyAlignment="1">
      <alignment/>
    </xf>
    <xf numFmtId="10" fontId="9" fillId="0" borderId="37" xfId="0" applyNumberFormat="1" applyFont="1" applyFill="1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A1">
      <selection activeCell="P16" sqref="P16"/>
    </sheetView>
  </sheetViews>
  <sheetFormatPr defaultColWidth="9.00390625" defaultRowHeight="12.75"/>
  <cols>
    <col min="1" max="1" width="0.12890625" style="1" customWidth="1"/>
    <col min="2" max="2" width="31.125" style="0" customWidth="1"/>
    <col min="3" max="3" width="9.875" style="0" customWidth="1"/>
    <col min="4" max="4" width="12.875" style="0" customWidth="1"/>
    <col min="5" max="5" width="8.125" style="0" customWidth="1"/>
    <col min="6" max="6" width="8.375" style="0" customWidth="1"/>
    <col min="7" max="8" width="9.875" style="0" bestFit="1" customWidth="1"/>
    <col min="9" max="9" width="9.00390625" style="0" customWidth="1"/>
    <col min="10" max="10" width="8.00390625" style="0" customWidth="1"/>
    <col min="11" max="11" width="10.25390625" style="0" customWidth="1"/>
    <col min="12" max="12" width="8.875" style="0" customWidth="1"/>
    <col min="13" max="13" width="9.25390625" style="33" customWidth="1"/>
    <col min="14" max="14" width="11.875" style="33" customWidth="1"/>
  </cols>
  <sheetData>
    <row r="1" spans="2:12" ht="18.75">
      <c r="B1" s="44" t="s">
        <v>38</v>
      </c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2:11" ht="0.75" customHeight="1">
      <c r="B2" s="1"/>
      <c r="C2" s="50"/>
      <c r="D2" s="50"/>
      <c r="E2" s="50"/>
      <c r="F2" s="50"/>
      <c r="G2" s="50"/>
      <c r="H2" s="50"/>
      <c r="I2" s="1"/>
      <c r="J2" s="1"/>
      <c r="K2" s="1"/>
    </row>
    <row r="3" spans="2:12" ht="17.25" customHeight="1" thickBot="1">
      <c r="B3" s="1"/>
      <c r="C3" s="1"/>
      <c r="D3" s="1"/>
      <c r="E3" s="1"/>
      <c r="F3" s="1"/>
      <c r="G3" s="1"/>
      <c r="H3" s="1"/>
      <c r="I3" s="49" t="s">
        <v>5</v>
      </c>
      <c r="J3" s="49"/>
      <c r="K3" s="49"/>
      <c r="L3" s="49"/>
    </row>
    <row r="4" spans="2:14" ht="30.75" customHeight="1" thickBot="1" thickTop="1">
      <c r="B4" s="47" t="s">
        <v>4</v>
      </c>
      <c r="C4" s="53" t="s">
        <v>0</v>
      </c>
      <c r="D4" s="51"/>
      <c r="E4" s="51"/>
      <c r="F4" s="51"/>
      <c r="G4" s="53" t="s">
        <v>2</v>
      </c>
      <c r="H4" s="54"/>
      <c r="I4" s="54"/>
      <c r="J4" s="55"/>
      <c r="K4" s="51" t="s">
        <v>3</v>
      </c>
      <c r="L4" s="52"/>
      <c r="M4" s="45" t="s">
        <v>33</v>
      </c>
      <c r="N4" s="46"/>
    </row>
    <row r="5" spans="2:14" ht="16.5" thickBot="1">
      <c r="B5" s="48"/>
      <c r="C5" s="5">
        <v>2010</v>
      </c>
      <c r="D5" s="5">
        <v>2011</v>
      </c>
      <c r="E5" s="6" t="s">
        <v>6</v>
      </c>
      <c r="F5" s="7" t="s">
        <v>1</v>
      </c>
      <c r="G5" s="8">
        <v>2010</v>
      </c>
      <c r="H5" s="5">
        <v>2011</v>
      </c>
      <c r="I5" s="6" t="s">
        <v>6</v>
      </c>
      <c r="J5" s="9" t="s">
        <v>1</v>
      </c>
      <c r="K5" s="5">
        <v>2011</v>
      </c>
      <c r="L5" s="9" t="s">
        <v>1</v>
      </c>
      <c r="M5" s="34" t="s">
        <v>7</v>
      </c>
      <c r="N5" s="35" t="s">
        <v>8</v>
      </c>
    </row>
    <row r="6" spans="2:14" ht="16.5" thickTop="1">
      <c r="B6" s="31" t="s">
        <v>9</v>
      </c>
      <c r="C6" s="24">
        <v>2327.7689</v>
      </c>
      <c r="D6" s="24">
        <v>2409.0338</v>
      </c>
      <c r="E6" s="21">
        <f aca="true" t="shared" si="0" ref="E6:E32">D6/C6</f>
        <v>1.0349110687061762</v>
      </c>
      <c r="F6" s="22">
        <f aca="true" t="shared" si="1" ref="F6:F32">D6-C6</f>
        <v>81.26490000000013</v>
      </c>
      <c r="G6" s="23">
        <v>4652.1114</v>
      </c>
      <c r="H6" s="24">
        <v>5806.2514</v>
      </c>
      <c r="I6" s="21">
        <f aca="true" t="shared" si="2" ref="I6:I32">H6/G6</f>
        <v>1.2480895018979985</v>
      </c>
      <c r="J6" s="25">
        <f aca="true" t="shared" si="3" ref="J6:J32">H6-G6</f>
        <v>1154.1400000000003</v>
      </c>
      <c r="K6" s="19">
        <f aca="true" t="shared" si="4" ref="K6:K32">D6-H6</f>
        <v>-3397.2176</v>
      </c>
      <c r="L6" s="20">
        <f aca="true" t="shared" si="5" ref="L6:L32">F6-J6</f>
        <v>-1072.8751000000002</v>
      </c>
      <c r="M6" s="36">
        <f aca="true" t="shared" si="6" ref="M6:M32">D6/73896.6729</f>
        <v>0.03260003063006643</v>
      </c>
      <c r="N6" s="37">
        <f aca="true" t="shared" si="7" ref="N6:N32">H6/67292.1948</f>
        <v>0.0862841733317933</v>
      </c>
    </row>
    <row r="7" spans="2:14" ht="15.75">
      <c r="B7" s="32" t="s">
        <v>15</v>
      </c>
      <c r="C7" s="26">
        <v>1314.6534</v>
      </c>
      <c r="D7" s="24">
        <v>1507.8736</v>
      </c>
      <c r="E7" s="27">
        <f>D7/C7</f>
        <v>1.1469742519206962</v>
      </c>
      <c r="F7" s="28">
        <f>D7-C7</f>
        <v>193.22019999999998</v>
      </c>
      <c r="G7" s="23">
        <v>1087.9237</v>
      </c>
      <c r="H7" s="24">
        <v>1293.8189</v>
      </c>
      <c r="I7" s="27">
        <f>H7/G7</f>
        <v>1.1892551839802736</v>
      </c>
      <c r="J7" s="29">
        <f>H7-G7</f>
        <v>205.89519999999993</v>
      </c>
      <c r="K7" s="19">
        <f>D7-H7</f>
        <v>214.0546999999999</v>
      </c>
      <c r="L7" s="20">
        <f>F7-J7</f>
        <v>-12.674999999999955</v>
      </c>
      <c r="M7" s="38">
        <f t="shared" si="6"/>
        <v>0.020405162246485926</v>
      </c>
      <c r="N7" s="39">
        <f t="shared" si="7"/>
        <v>0.01922687919223583</v>
      </c>
    </row>
    <row r="8" spans="2:14" ht="15.75">
      <c r="B8" s="32" t="s">
        <v>10</v>
      </c>
      <c r="C8" s="26">
        <v>1326.9939</v>
      </c>
      <c r="D8" s="24">
        <v>1513.4184</v>
      </c>
      <c r="E8" s="27">
        <f>D8/C8</f>
        <v>1.1404863277819137</v>
      </c>
      <c r="F8" s="28">
        <f>D8-C8</f>
        <v>186.42450000000008</v>
      </c>
      <c r="G8" s="23">
        <v>585.7573</v>
      </c>
      <c r="H8" s="24">
        <v>823.6437</v>
      </c>
      <c r="I8" s="27">
        <f>H8/G8</f>
        <v>1.4061176873083783</v>
      </c>
      <c r="J8" s="29">
        <f>H8-G8</f>
        <v>237.88639999999998</v>
      </c>
      <c r="K8" s="19">
        <f>D8-H8</f>
        <v>689.7747</v>
      </c>
      <c r="L8" s="20">
        <f>F8-J8</f>
        <v>-51.4618999999999</v>
      </c>
      <c r="M8" s="38">
        <f t="shared" si="6"/>
        <v>0.02048019674780243</v>
      </c>
      <c r="N8" s="39">
        <f t="shared" si="7"/>
        <v>0.012239810314524025</v>
      </c>
    </row>
    <row r="9" spans="2:14" ht="15.75">
      <c r="B9" s="32" t="s">
        <v>16</v>
      </c>
      <c r="C9" s="26">
        <v>1079.008</v>
      </c>
      <c r="D9" s="24">
        <v>1243.673</v>
      </c>
      <c r="E9" s="27">
        <f t="shared" si="0"/>
        <v>1.152607765651413</v>
      </c>
      <c r="F9" s="28">
        <f t="shared" si="1"/>
        <v>164.66499999999996</v>
      </c>
      <c r="G9" s="23">
        <v>294.5079</v>
      </c>
      <c r="H9" s="24">
        <v>335.1703</v>
      </c>
      <c r="I9" s="27">
        <f t="shared" si="2"/>
        <v>1.138068961817323</v>
      </c>
      <c r="J9" s="29">
        <f t="shared" si="3"/>
        <v>40.66239999999999</v>
      </c>
      <c r="K9" s="19">
        <f>D9-H9</f>
        <v>908.5027</v>
      </c>
      <c r="L9" s="20">
        <f t="shared" si="5"/>
        <v>124.00259999999997</v>
      </c>
      <c r="M9" s="38">
        <f t="shared" si="6"/>
        <v>0.016829891674324624</v>
      </c>
      <c r="N9" s="39">
        <f t="shared" si="7"/>
        <v>0.004980819855797005</v>
      </c>
    </row>
    <row r="10" spans="2:14" ht="15.75">
      <c r="B10" s="32" t="s">
        <v>20</v>
      </c>
      <c r="C10" s="26">
        <v>586.7149</v>
      </c>
      <c r="D10" s="24">
        <v>1276.8164</v>
      </c>
      <c r="E10" s="27">
        <f t="shared" si="0"/>
        <v>2.17621267160592</v>
      </c>
      <c r="F10" s="28">
        <f t="shared" si="1"/>
        <v>690.1015</v>
      </c>
      <c r="G10" s="23">
        <v>19.5833</v>
      </c>
      <c r="H10" s="24">
        <v>12.1303</v>
      </c>
      <c r="I10" s="27">
        <f t="shared" si="2"/>
        <v>0.6194206288010703</v>
      </c>
      <c r="J10" s="29">
        <f t="shared" si="3"/>
        <v>-7.453000000000001</v>
      </c>
      <c r="K10" s="19">
        <f t="shared" si="4"/>
        <v>1264.6861</v>
      </c>
      <c r="L10" s="20">
        <f t="shared" si="5"/>
        <v>697.5545</v>
      </c>
      <c r="M10" s="38">
        <f t="shared" si="6"/>
        <v>0.017278401718137434</v>
      </c>
      <c r="N10" s="39">
        <f t="shared" si="7"/>
        <v>0.00018026310534308802</v>
      </c>
    </row>
    <row r="11" spans="2:14" ht="16.5" customHeight="1">
      <c r="B11" s="32" t="s">
        <v>11</v>
      </c>
      <c r="C11" s="26">
        <v>1070.9217</v>
      </c>
      <c r="D11" s="24">
        <v>1122.7414</v>
      </c>
      <c r="E11" s="27">
        <f t="shared" si="0"/>
        <v>1.048387944702213</v>
      </c>
      <c r="F11" s="28">
        <f t="shared" si="1"/>
        <v>51.81970000000001</v>
      </c>
      <c r="G11" s="23">
        <v>4258.7414</v>
      </c>
      <c r="H11" s="24">
        <v>4078.757</v>
      </c>
      <c r="I11" s="27">
        <f t="shared" si="2"/>
        <v>0.9577376546037757</v>
      </c>
      <c r="J11" s="29">
        <f t="shared" si="3"/>
        <v>-179.98439999999982</v>
      </c>
      <c r="K11" s="19">
        <f t="shared" si="4"/>
        <v>-2956.0155999999997</v>
      </c>
      <c r="L11" s="20">
        <f t="shared" si="5"/>
        <v>231.80409999999983</v>
      </c>
      <c r="M11" s="38">
        <f t="shared" si="6"/>
        <v>0.015193395804427348</v>
      </c>
      <c r="N11" s="39">
        <f t="shared" si="7"/>
        <v>0.060612631407290646</v>
      </c>
    </row>
    <row r="12" spans="2:14" ht="15.75">
      <c r="B12" s="32" t="s">
        <v>18</v>
      </c>
      <c r="C12" s="26">
        <v>776.7935</v>
      </c>
      <c r="D12" s="24">
        <v>895.1638</v>
      </c>
      <c r="E12" s="27">
        <f>D12/C12</f>
        <v>1.152383226687659</v>
      </c>
      <c r="F12" s="28">
        <f>D12-C12</f>
        <v>118.37030000000004</v>
      </c>
      <c r="G12" s="23">
        <v>254.4905</v>
      </c>
      <c r="H12" s="30">
        <v>261.296</v>
      </c>
      <c r="I12" s="27">
        <f>H12/G12</f>
        <v>1.0267416661918618</v>
      </c>
      <c r="J12" s="29">
        <f>H12-G12</f>
        <v>6.805499999999995</v>
      </c>
      <c r="K12" s="19">
        <f>D12-H12</f>
        <v>633.8678</v>
      </c>
      <c r="L12" s="20">
        <f>F12-J12</f>
        <v>111.56480000000005</v>
      </c>
      <c r="M12" s="38">
        <f t="shared" si="6"/>
        <v>0.01211372264636829</v>
      </c>
      <c r="N12" s="39">
        <f t="shared" si="7"/>
        <v>0.0038830060570412546</v>
      </c>
    </row>
    <row r="13" spans="2:14" ht="15.75">
      <c r="B13" s="32" t="s">
        <v>17</v>
      </c>
      <c r="C13" s="26">
        <v>788.6192</v>
      </c>
      <c r="D13" s="24">
        <v>906.3127</v>
      </c>
      <c r="E13" s="27">
        <f>D13/C13</f>
        <v>1.1492399627095053</v>
      </c>
      <c r="F13" s="28">
        <f>D13-C13</f>
        <v>117.69349999999997</v>
      </c>
      <c r="G13" s="23">
        <v>226.49</v>
      </c>
      <c r="H13" s="24">
        <v>250.7343</v>
      </c>
      <c r="I13" s="27">
        <f>H13/G13</f>
        <v>1.1070435780829175</v>
      </c>
      <c r="J13" s="29">
        <f>H13-G13</f>
        <v>24.24429999999998</v>
      </c>
      <c r="K13" s="19">
        <f>D13-H13</f>
        <v>655.5784</v>
      </c>
      <c r="L13" s="20">
        <f>F13-J13</f>
        <v>93.44919999999999</v>
      </c>
      <c r="M13" s="38">
        <f t="shared" si="6"/>
        <v>0.012264594120853848</v>
      </c>
      <c r="N13" s="39">
        <f t="shared" si="7"/>
        <v>0.0037260532331455476</v>
      </c>
    </row>
    <row r="14" spans="2:14" ht="15.75">
      <c r="B14" s="32" t="s">
        <v>19</v>
      </c>
      <c r="C14" s="26">
        <v>640.8127</v>
      </c>
      <c r="D14" s="24">
        <v>680.3571</v>
      </c>
      <c r="E14" s="27">
        <f t="shared" si="0"/>
        <v>1.061709763242832</v>
      </c>
      <c r="F14" s="28">
        <f t="shared" si="1"/>
        <v>39.544399999999996</v>
      </c>
      <c r="G14" s="23">
        <v>461.3539</v>
      </c>
      <c r="H14" s="24">
        <v>517.8595</v>
      </c>
      <c r="I14" s="27">
        <f t="shared" si="2"/>
        <v>1.1224777768216547</v>
      </c>
      <c r="J14" s="29">
        <f t="shared" si="3"/>
        <v>56.505600000000015</v>
      </c>
      <c r="K14" s="19">
        <f t="shared" si="4"/>
        <v>162.49759999999992</v>
      </c>
      <c r="L14" s="20">
        <f t="shared" si="5"/>
        <v>-16.96120000000002</v>
      </c>
      <c r="M14" s="38">
        <f t="shared" si="6"/>
        <v>0.00920687053016158</v>
      </c>
      <c r="N14" s="39">
        <f t="shared" si="7"/>
        <v>0.0076956844926686805</v>
      </c>
    </row>
    <row r="15" spans="2:14" ht="15.75" customHeight="1">
      <c r="B15" s="32" t="s">
        <v>23</v>
      </c>
      <c r="C15" s="26">
        <v>318.4892</v>
      </c>
      <c r="D15" s="24">
        <v>575.5616</v>
      </c>
      <c r="E15" s="27">
        <f>D15/C15</f>
        <v>1.8071620638941603</v>
      </c>
      <c r="F15" s="28">
        <f>D15-C15</f>
        <v>257.0724</v>
      </c>
      <c r="G15" s="23">
        <v>21.2013</v>
      </c>
      <c r="H15" s="24">
        <v>74.7758</v>
      </c>
      <c r="I15" s="27">
        <f>H15/G15</f>
        <v>3.526944102484282</v>
      </c>
      <c r="J15" s="29">
        <f>H15-G15</f>
        <v>53.5745</v>
      </c>
      <c r="K15" s="19">
        <f>D15-H15</f>
        <v>500.7858</v>
      </c>
      <c r="L15" s="20">
        <f>F15-J15</f>
        <v>203.49790000000002</v>
      </c>
      <c r="M15" s="38">
        <f t="shared" si="6"/>
        <v>0.007788734964818693</v>
      </c>
      <c r="N15" s="39">
        <f t="shared" si="7"/>
        <v>0.0011112105976368006</v>
      </c>
    </row>
    <row r="16" spans="2:14" ht="15.75">
      <c r="B16" s="32" t="s">
        <v>22</v>
      </c>
      <c r="C16" s="26">
        <v>399.8956</v>
      </c>
      <c r="D16" s="24">
        <v>588.817</v>
      </c>
      <c r="E16" s="27">
        <f t="shared" si="0"/>
        <v>1.4724268033956862</v>
      </c>
      <c r="F16" s="28">
        <f t="shared" si="1"/>
        <v>188.9214</v>
      </c>
      <c r="G16" s="23">
        <v>660.3874</v>
      </c>
      <c r="H16" s="24">
        <v>557.0873</v>
      </c>
      <c r="I16" s="27">
        <f t="shared" si="2"/>
        <v>0.8435765128165681</v>
      </c>
      <c r="J16" s="29">
        <f t="shared" si="3"/>
        <v>-103.30009999999993</v>
      </c>
      <c r="K16" s="19">
        <f t="shared" si="4"/>
        <v>31.72969999999998</v>
      </c>
      <c r="L16" s="20">
        <f t="shared" si="5"/>
        <v>292.22149999999993</v>
      </c>
      <c r="M16" s="38">
        <f t="shared" si="6"/>
        <v>0.007968112458822216</v>
      </c>
      <c r="N16" s="39">
        <f t="shared" si="7"/>
        <v>0.008278631744078587</v>
      </c>
    </row>
    <row r="17" spans="2:14" ht="15" customHeight="1">
      <c r="B17" s="32" t="s">
        <v>21</v>
      </c>
      <c r="C17" s="26">
        <v>419.9508</v>
      </c>
      <c r="D17" s="24">
        <v>395.8829</v>
      </c>
      <c r="E17" s="27">
        <f>D17/C17</f>
        <v>0.9426887625883794</v>
      </c>
      <c r="F17" s="28">
        <f>D17-C17</f>
        <v>-24.06790000000001</v>
      </c>
      <c r="G17" s="23">
        <v>1334.0593</v>
      </c>
      <c r="H17" s="24">
        <v>1082.2449</v>
      </c>
      <c r="I17" s="27">
        <f>H17/G17</f>
        <v>0.8112419740261921</v>
      </c>
      <c r="J17" s="29">
        <f>H17-G17</f>
        <v>-251.81439999999998</v>
      </c>
      <c r="K17" s="19">
        <f>D17-H17</f>
        <v>-686.3619999999999</v>
      </c>
      <c r="L17" s="20">
        <f>F17-J17</f>
        <v>227.74649999999997</v>
      </c>
      <c r="M17" s="38">
        <f t="shared" si="6"/>
        <v>0.005357249311288005</v>
      </c>
      <c r="N17" s="39">
        <f t="shared" si="7"/>
        <v>0.016082770122397613</v>
      </c>
    </row>
    <row r="18" spans="2:14" ht="15.75">
      <c r="B18" s="32" t="s">
        <v>25</v>
      </c>
      <c r="C18" s="26">
        <v>232.0807</v>
      </c>
      <c r="D18" s="24">
        <v>336.5814</v>
      </c>
      <c r="E18" s="27">
        <f t="shared" si="0"/>
        <v>1.450277425050855</v>
      </c>
      <c r="F18" s="28">
        <f t="shared" si="1"/>
        <v>104.50069999999997</v>
      </c>
      <c r="G18" s="23">
        <v>188.2937</v>
      </c>
      <c r="H18" s="24">
        <v>238.5295</v>
      </c>
      <c r="I18" s="27">
        <f t="shared" si="2"/>
        <v>1.2667949060430594</v>
      </c>
      <c r="J18" s="29">
        <f t="shared" si="3"/>
        <v>50.23580000000001</v>
      </c>
      <c r="K18" s="19">
        <f t="shared" si="4"/>
        <v>98.05189999999996</v>
      </c>
      <c r="L18" s="20">
        <f t="shared" si="5"/>
        <v>54.264899999999955</v>
      </c>
      <c r="M18" s="38">
        <f t="shared" si="6"/>
        <v>0.004554757160115662</v>
      </c>
      <c r="N18" s="39">
        <f t="shared" si="7"/>
        <v>0.0035446830157485074</v>
      </c>
    </row>
    <row r="19" spans="2:14" ht="15.75">
      <c r="B19" s="32" t="s">
        <v>24</v>
      </c>
      <c r="C19" s="26">
        <v>238.4651</v>
      </c>
      <c r="D19" s="24">
        <v>261.8345</v>
      </c>
      <c r="E19" s="27">
        <f t="shared" si="0"/>
        <v>1.097999246011261</v>
      </c>
      <c r="F19" s="28">
        <f t="shared" si="1"/>
        <v>23.369399999999985</v>
      </c>
      <c r="G19" s="23">
        <v>75.5446</v>
      </c>
      <c r="H19" s="24">
        <v>95.3557</v>
      </c>
      <c r="I19" s="27">
        <f t="shared" si="2"/>
        <v>1.2622437606394104</v>
      </c>
      <c r="J19" s="29">
        <f t="shared" si="3"/>
        <v>19.811099999999996</v>
      </c>
      <c r="K19" s="19">
        <f t="shared" si="4"/>
        <v>166.47879999999998</v>
      </c>
      <c r="L19" s="20">
        <f t="shared" si="5"/>
        <v>3.5582999999999885</v>
      </c>
      <c r="M19" s="38">
        <f t="shared" si="6"/>
        <v>0.003543251539271939</v>
      </c>
      <c r="N19" s="39">
        <f t="shared" si="7"/>
        <v>0.0014170395286319298</v>
      </c>
    </row>
    <row r="20" spans="2:14" ht="16.5" customHeight="1">
      <c r="B20" s="32" t="s">
        <v>29</v>
      </c>
      <c r="C20" s="26">
        <v>194.9908</v>
      </c>
      <c r="D20" s="24">
        <v>243.4189</v>
      </c>
      <c r="E20" s="27">
        <f>D20/C20</f>
        <v>1.2483609483114075</v>
      </c>
      <c r="F20" s="28">
        <f>D20-C20</f>
        <v>48.4281</v>
      </c>
      <c r="G20" s="23">
        <v>158.7296</v>
      </c>
      <c r="H20" s="24">
        <v>267.9878</v>
      </c>
      <c r="I20" s="27">
        <f>H20/G20</f>
        <v>1.6883290829183717</v>
      </c>
      <c r="J20" s="29">
        <f>H20-G20</f>
        <v>109.25819999999999</v>
      </c>
      <c r="K20" s="19">
        <f>D20-H20</f>
        <v>-24.568899999999985</v>
      </c>
      <c r="L20" s="20">
        <f>F20-J20</f>
        <v>-60.83009999999999</v>
      </c>
      <c r="M20" s="38">
        <f t="shared" si="6"/>
        <v>0.003294044108445916</v>
      </c>
      <c r="N20" s="39">
        <f t="shared" si="7"/>
        <v>0.0039824499824458095</v>
      </c>
    </row>
    <row r="21" spans="2:14" ht="15.75">
      <c r="B21" s="32" t="s">
        <v>28</v>
      </c>
      <c r="C21" s="26">
        <v>201.5389</v>
      </c>
      <c r="D21" s="24">
        <v>236.3424</v>
      </c>
      <c r="E21" s="27">
        <f t="shared" si="0"/>
        <v>1.1726887464405134</v>
      </c>
      <c r="F21" s="28">
        <f t="shared" si="1"/>
        <v>34.803499999999985</v>
      </c>
      <c r="G21" s="23">
        <v>1977.0118</v>
      </c>
      <c r="H21" s="24">
        <v>1425.2861</v>
      </c>
      <c r="I21" s="27">
        <f t="shared" si="2"/>
        <v>0.72092948560044</v>
      </c>
      <c r="J21" s="29">
        <f t="shared" si="3"/>
        <v>-551.7257</v>
      </c>
      <c r="K21" s="19">
        <f t="shared" si="4"/>
        <v>-1188.9437</v>
      </c>
      <c r="L21" s="20">
        <f t="shared" si="5"/>
        <v>586.5292</v>
      </c>
      <c r="M21" s="38">
        <f t="shared" si="6"/>
        <v>0.0031982820162935913</v>
      </c>
      <c r="N21" s="39">
        <f t="shared" si="7"/>
        <v>0.02118055599518059</v>
      </c>
    </row>
    <row r="22" spans="2:14" ht="15.75">
      <c r="B22" s="32" t="s">
        <v>26</v>
      </c>
      <c r="C22" s="26">
        <v>244.6188</v>
      </c>
      <c r="D22" s="24">
        <v>236.5834</v>
      </c>
      <c r="E22" s="27">
        <f t="shared" si="0"/>
        <v>0.9671513391448245</v>
      </c>
      <c r="F22" s="28">
        <f t="shared" si="1"/>
        <v>-8.035399999999981</v>
      </c>
      <c r="G22" s="23">
        <v>72.9096</v>
      </c>
      <c r="H22" s="24">
        <v>89.7069</v>
      </c>
      <c r="I22" s="27">
        <f t="shared" si="2"/>
        <v>1.2303852990552686</v>
      </c>
      <c r="J22" s="29">
        <f t="shared" si="3"/>
        <v>16.797300000000007</v>
      </c>
      <c r="K22" s="19">
        <f t="shared" si="4"/>
        <v>146.87650000000002</v>
      </c>
      <c r="L22" s="20">
        <f t="shared" si="5"/>
        <v>-24.83269999999999</v>
      </c>
      <c r="M22" s="38">
        <f t="shared" si="6"/>
        <v>0.0032015433268579537</v>
      </c>
      <c r="N22" s="39">
        <f t="shared" si="7"/>
        <v>0.0013330951719827098</v>
      </c>
    </row>
    <row r="23" spans="2:14" ht="15.75">
      <c r="B23" s="32" t="s">
        <v>27</v>
      </c>
      <c r="C23" s="26">
        <v>201.8188</v>
      </c>
      <c r="D23" s="24">
        <v>216.0955</v>
      </c>
      <c r="E23" s="27">
        <f t="shared" si="0"/>
        <v>1.0707401887237462</v>
      </c>
      <c r="F23" s="28">
        <f t="shared" si="1"/>
        <v>14.276699999999977</v>
      </c>
      <c r="G23" s="23">
        <v>7.3112</v>
      </c>
      <c r="H23" s="24">
        <v>11.811</v>
      </c>
      <c r="I23" s="27">
        <f t="shared" si="2"/>
        <v>1.615466681256155</v>
      </c>
      <c r="J23" s="29">
        <f t="shared" si="3"/>
        <v>4.4998</v>
      </c>
      <c r="K23" s="19">
        <f t="shared" si="4"/>
        <v>204.28449999999998</v>
      </c>
      <c r="L23" s="20">
        <f t="shared" si="5"/>
        <v>9.776899999999976</v>
      </c>
      <c r="M23" s="38">
        <f t="shared" si="6"/>
        <v>0.0029242926849011083</v>
      </c>
      <c r="N23" s="39">
        <f t="shared" si="7"/>
        <v>0.00017551812710379897</v>
      </c>
    </row>
    <row r="24" spans="2:14" ht="14.25" customHeight="1">
      <c r="B24" s="32" t="s">
        <v>30</v>
      </c>
      <c r="C24" s="26">
        <v>178.7029</v>
      </c>
      <c r="D24" s="24">
        <v>213.6259</v>
      </c>
      <c r="E24" s="27">
        <f t="shared" si="0"/>
        <v>1.1954249203566367</v>
      </c>
      <c r="F24" s="28">
        <f t="shared" si="1"/>
        <v>34.923</v>
      </c>
      <c r="G24" s="23">
        <v>1014.2422</v>
      </c>
      <c r="H24" s="24">
        <v>761.4735</v>
      </c>
      <c r="I24" s="27">
        <f t="shared" si="2"/>
        <v>0.7507807306775443</v>
      </c>
      <c r="J24" s="29">
        <f t="shared" si="3"/>
        <v>-252.76870000000008</v>
      </c>
      <c r="K24" s="19">
        <f t="shared" si="4"/>
        <v>-547.8475999999999</v>
      </c>
      <c r="L24" s="20">
        <f t="shared" si="5"/>
        <v>287.6917000000001</v>
      </c>
      <c r="M24" s="38">
        <f t="shared" si="6"/>
        <v>0.002890873047682232</v>
      </c>
      <c r="N24" s="39">
        <f t="shared" si="7"/>
        <v>0.011315926048528884</v>
      </c>
    </row>
    <row r="25" spans="2:14" ht="15.75">
      <c r="B25" s="32" t="s">
        <v>37</v>
      </c>
      <c r="C25" s="26">
        <v>114.1416</v>
      </c>
      <c r="D25" s="24">
        <v>166.167</v>
      </c>
      <c r="E25" s="27">
        <f>D25/C25</f>
        <v>1.4557970100296473</v>
      </c>
      <c r="F25" s="28">
        <f>D25-C25</f>
        <v>52.025400000000005</v>
      </c>
      <c r="G25" s="23">
        <v>75.1117</v>
      </c>
      <c r="H25" s="24">
        <v>92.8735</v>
      </c>
      <c r="I25" s="27">
        <f>H25/G25</f>
        <v>1.236471814644057</v>
      </c>
      <c r="J25" s="29">
        <f>H25-G25</f>
        <v>17.761800000000008</v>
      </c>
      <c r="K25" s="19">
        <f aca="true" t="shared" si="8" ref="K25:K30">D25-H25</f>
        <v>73.2935</v>
      </c>
      <c r="L25" s="20">
        <f>F25-J25</f>
        <v>34.2636</v>
      </c>
      <c r="M25" s="38">
        <f t="shared" si="6"/>
        <v>0.002248639803105398</v>
      </c>
      <c r="N25" s="39">
        <f t="shared" si="7"/>
        <v>0.0013801526354732601</v>
      </c>
    </row>
    <row r="26" spans="2:14" ht="15.75">
      <c r="B26" s="32" t="s">
        <v>35</v>
      </c>
      <c r="C26" s="26">
        <v>66.3669</v>
      </c>
      <c r="D26" s="24">
        <v>161.6489</v>
      </c>
      <c r="E26" s="27">
        <f>D26/C26</f>
        <v>2.4356855601210845</v>
      </c>
      <c r="F26" s="28">
        <f>D26-C26</f>
        <v>95.282</v>
      </c>
      <c r="G26" s="23">
        <v>110.7132</v>
      </c>
      <c r="H26" s="24">
        <v>155.781</v>
      </c>
      <c r="I26" s="27">
        <f>H26/G26</f>
        <v>1.4070679918925657</v>
      </c>
      <c r="J26" s="29">
        <f>H26-G26</f>
        <v>45.067800000000005</v>
      </c>
      <c r="K26" s="19">
        <f t="shared" si="8"/>
        <v>5.867899999999992</v>
      </c>
      <c r="L26" s="20">
        <f>F26-J26</f>
        <v>50.21419999999999</v>
      </c>
      <c r="M26" s="38">
        <f t="shared" si="6"/>
        <v>0.002187499026089441</v>
      </c>
      <c r="N26" s="39">
        <f t="shared" si="7"/>
        <v>0.0023149935956614095</v>
      </c>
    </row>
    <row r="27" spans="2:14" ht="15.75">
      <c r="B27" s="32" t="s">
        <v>32</v>
      </c>
      <c r="C27" s="26">
        <v>138.1084</v>
      </c>
      <c r="D27" s="24">
        <v>149.3428</v>
      </c>
      <c r="E27" s="27">
        <f t="shared" si="0"/>
        <v>1.0813447987233218</v>
      </c>
      <c r="F27" s="28">
        <f t="shared" si="1"/>
        <v>11.234400000000022</v>
      </c>
      <c r="G27" s="23">
        <v>19.9277</v>
      </c>
      <c r="H27" s="24">
        <v>17.6569</v>
      </c>
      <c r="I27" s="27">
        <f t="shared" si="2"/>
        <v>0.8860480637504579</v>
      </c>
      <c r="J27" s="29">
        <f t="shared" si="3"/>
        <v>-2.2708000000000013</v>
      </c>
      <c r="K27" s="19">
        <f t="shared" si="8"/>
        <v>131.6859</v>
      </c>
      <c r="L27" s="20">
        <f t="shared" si="5"/>
        <v>13.505200000000023</v>
      </c>
      <c r="M27" s="38">
        <f t="shared" si="6"/>
        <v>0.0020209678479313513</v>
      </c>
      <c r="N27" s="39">
        <f t="shared" si="7"/>
        <v>0.0002623915010125365</v>
      </c>
    </row>
    <row r="28" spans="2:14" ht="15.75">
      <c r="B28" s="32" t="s">
        <v>34</v>
      </c>
      <c r="C28" s="26">
        <v>74.2433</v>
      </c>
      <c r="D28" s="24">
        <v>151.3781</v>
      </c>
      <c r="E28" s="27">
        <f>D28/C28</f>
        <v>2.038946275286793</v>
      </c>
      <c r="F28" s="28">
        <f>D28-C28</f>
        <v>77.13479999999998</v>
      </c>
      <c r="G28" s="23">
        <v>0.4455</v>
      </c>
      <c r="H28" s="24">
        <v>3.5988</v>
      </c>
      <c r="I28" s="27">
        <f>H28/G28</f>
        <v>8.078114478114479</v>
      </c>
      <c r="J28" s="29">
        <f>H28-G28</f>
        <v>3.1533</v>
      </c>
      <c r="K28" s="19">
        <f t="shared" si="8"/>
        <v>147.77929999999998</v>
      </c>
      <c r="L28" s="20">
        <f>F28-J28</f>
        <v>73.98149999999998</v>
      </c>
      <c r="M28" s="40">
        <f t="shared" si="6"/>
        <v>0.002048510359929885</v>
      </c>
      <c r="N28" s="41">
        <f t="shared" si="7"/>
        <v>5.34801994599231E-05</v>
      </c>
    </row>
    <row r="29" spans="2:14" ht="15.75">
      <c r="B29" s="32" t="s">
        <v>31</v>
      </c>
      <c r="C29" s="26">
        <v>157.566</v>
      </c>
      <c r="D29" s="24">
        <v>147.4534</v>
      </c>
      <c r="E29" s="27">
        <f>D29/C29</f>
        <v>0.9358199103867585</v>
      </c>
      <c r="F29" s="28">
        <f>D29-C29</f>
        <v>-10.112600000000015</v>
      </c>
      <c r="G29" s="23">
        <v>130.6858</v>
      </c>
      <c r="H29" s="24">
        <v>465.0692</v>
      </c>
      <c r="I29" s="27">
        <f>H29/G29</f>
        <v>3.5586819685076727</v>
      </c>
      <c r="J29" s="29">
        <f>H29-G29</f>
        <v>334.38340000000005</v>
      </c>
      <c r="K29" s="19">
        <f t="shared" si="8"/>
        <v>-317.61580000000004</v>
      </c>
      <c r="L29" s="20">
        <f>F29-J29</f>
        <v>-344.4960000000001</v>
      </c>
      <c r="M29" s="38">
        <f t="shared" si="6"/>
        <v>0.0019953997144031093</v>
      </c>
      <c r="N29" s="39">
        <f t="shared" si="7"/>
        <v>0.00691119083546373</v>
      </c>
    </row>
    <row r="30" spans="2:14" ht="16.5" thickBot="1">
      <c r="B30" s="32" t="s">
        <v>36</v>
      </c>
      <c r="C30" s="26">
        <v>78.9924</v>
      </c>
      <c r="D30" s="24">
        <v>134.9057</v>
      </c>
      <c r="E30" s="27">
        <f>D30/C30</f>
        <v>1.7078313863105816</v>
      </c>
      <c r="F30" s="28">
        <f>D30-C30</f>
        <v>55.91329999999999</v>
      </c>
      <c r="G30" s="23">
        <v>184.3165</v>
      </c>
      <c r="H30" s="24">
        <v>191.7911</v>
      </c>
      <c r="I30" s="27">
        <f>H30/G30</f>
        <v>1.0405530703979298</v>
      </c>
      <c r="J30" s="29">
        <f>H30-G30</f>
        <v>7.4746000000000095</v>
      </c>
      <c r="K30" s="19">
        <f t="shared" si="8"/>
        <v>-56.885400000000004</v>
      </c>
      <c r="L30" s="20">
        <f>F30-J30</f>
        <v>48.43869999999998</v>
      </c>
      <c r="M30" s="38">
        <f t="shared" si="6"/>
        <v>0.0018255991062352684</v>
      </c>
      <c r="N30" s="39">
        <f t="shared" si="7"/>
        <v>0.0028501240087357056</v>
      </c>
    </row>
    <row r="31" spans="1:14" s="4" customFormat="1" ht="17.25" thickBot="1" thickTop="1">
      <c r="A31" s="2"/>
      <c r="B31" s="3" t="s">
        <v>12</v>
      </c>
      <c r="C31" s="18">
        <f>SUM(C6:C30)</f>
        <v>13172.256399999998</v>
      </c>
      <c r="D31" s="17">
        <f>SUM(D6:D30)</f>
        <v>15771.029599999998</v>
      </c>
      <c r="E31" s="13">
        <f t="shared" si="0"/>
        <v>1.1972914222957276</v>
      </c>
      <c r="F31" s="12">
        <f t="shared" si="1"/>
        <v>2598.7731999999996</v>
      </c>
      <c r="G31" s="11">
        <f>SUM(G6:G30)</f>
        <v>17871.850500000004</v>
      </c>
      <c r="H31" s="11">
        <f>SUM(H6:H30)</f>
        <v>18910.690400000007</v>
      </c>
      <c r="I31" s="13">
        <f t="shared" si="2"/>
        <v>1.0581271592440862</v>
      </c>
      <c r="J31" s="14">
        <f t="shared" si="3"/>
        <v>1038.8399000000027</v>
      </c>
      <c r="K31" s="15">
        <f t="shared" si="4"/>
        <v>-3139.6608000000087</v>
      </c>
      <c r="L31" s="16">
        <f t="shared" si="5"/>
        <v>1559.933299999997</v>
      </c>
      <c r="M31" s="42">
        <f t="shared" si="6"/>
        <v>0.21342002259481965</v>
      </c>
      <c r="N31" s="43">
        <f t="shared" si="7"/>
        <v>0.2810235340993813</v>
      </c>
    </row>
    <row r="32" spans="1:14" s="33" customFormat="1" ht="17.25" thickBot="1" thickTop="1">
      <c r="A32" s="56"/>
      <c r="B32" s="57" t="s">
        <v>13</v>
      </c>
      <c r="C32" s="58">
        <v>14565.5897</v>
      </c>
      <c r="D32" s="59">
        <v>17387.6728</v>
      </c>
      <c r="E32" s="60">
        <f t="shared" si="0"/>
        <v>1.1937500065651308</v>
      </c>
      <c r="F32" s="61">
        <f t="shared" si="1"/>
        <v>2822.0831</v>
      </c>
      <c r="G32" s="62">
        <v>19335.7853</v>
      </c>
      <c r="H32" s="63">
        <v>20357.7992</v>
      </c>
      <c r="I32" s="60">
        <f t="shared" si="2"/>
        <v>1.0528560844125634</v>
      </c>
      <c r="J32" s="64">
        <f t="shared" si="3"/>
        <v>1022.0139000000017</v>
      </c>
      <c r="K32" s="65">
        <f t="shared" si="4"/>
        <v>-2970.126400000001</v>
      </c>
      <c r="L32" s="61">
        <f t="shared" si="5"/>
        <v>1800.069199999998</v>
      </c>
      <c r="M32" s="66">
        <f t="shared" si="6"/>
        <v>0.23529709955317893</v>
      </c>
      <c r="N32" s="67">
        <f t="shared" si="7"/>
        <v>0.3025283877350959</v>
      </c>
    </row>
    <row r="33" ht="16.5" thickTop="1">
      <c r="B33" s="10" t="s">
        <v>14</v>
      </c>
    </row>
  </sheetData>
  <sheetProtection/>
  <mergeCells count="8">
    <mergeCell ref="B1:L1"/>
    <mergeCell ref="M4:N4"/>
    <mergeCell ref="B4:B5"/>
    <mergeCell ref="I3:L3"/>
    <mergeCell ref="C2:H2"/>
    <mergeCell ref="K4:L4"/>
    <mergeCell ref="G4:J4"/>
    <mergeCell ref="C4:F4"/>
  </mergeCells>
  <printOptions horizontalCentered="1"/>
  <pageMargins left="0.1968503937007874" right="0.1968503937007874" top="0.5118110236220472" bottom="0.5118110236220472" header="0.5118110236220472" footer="0.472440944881889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KÜM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FabianPeter</dc:creator>
  <cp:keywords/>
  <dc:description/>
  <cp:lastModifiedBy>TorosAg</cp:lastModifiedBy>
  <cp:lastPrinted>2011-06-03T11:55:36Z</cp:lastPrinted>
  <dcterms:created xsi:type="dcterms:W3CDTF">2000-05-08T09:28:39Z</dcterms:created>
  <dcterms:modified xsi:type="dcterms:W3CDTF">2012-02-13T08:11:08Z</dcterms:modified>
  <cp:category/>
  <cp:version/>
  <cp:contentType/>
  <cp:contentStatus/>
</cp:coreProperties>
</file>