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<sst xmlns="http://schemas.openxmlformats.org/spreadsheetml/2006/main" count="42" uniqueCount="39">
  <si>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KIVITEL</t>
  </si>
  <si>
    <t>Változás</t>
  </si>
  <si>
    <t>BEHOZATAL</t>
  </si>
  <si>
    <t>EGYENLEG</t>
  </si>
  <si>
    <t>ORSZÁG</t>
  </si>
  <si>
    <t>M.e.: MEUR</t>
  </si>
  <si>
    <t xml:space="preserve">Index </t>
  </si>
  <si>
    <t>kivitelből</t>
  </si>
  <si>
    <t>behozatalból</t>
  </si>
  <si>
    <t>Oroszország</t>
  </si>
  <si>
    <t>Ukrajna</t>
  </si>
  <si>
    <t>Kína</t>
  </si>
  <si>
    <t>Kiemelt országok összesen</t>
  </si>
  <si>
    <t>EU-n kívüli országok összesen</t>
  </si>
  <si>
    <t>Forrás: KSH</t>
  </si>
  <si>
    <t>Egyesült Államok</t>
  </si>
  <si>
    <t>Törökország</t>
  </si>
  <si>
    <t>Horvátország</t>
  </si>
  <si>
    <t>Szerbia</t>
  </si>
  <si>
    <t>Svájc</t>
  </si>
  <si>
    <t>Arab Emírségek</t>
  </si>
  <si>
    <t>Japán</t>
  </si>
  <si>
    <t>Szingapúr</t>
  </si>
  <si>
    <t>Dél-Afrika</t>
  </si>
  <si>
    <t>Izrael</t>
  </si>
  <si>
    <t>India</t>
  </si>
  <si>
    <t>Bosznia-Hercegovina</t>
  </si>
  <si>
    <t>Ausztrália</t>
  </si>
  <si>
    <t>Koreai Köztársaság</t>
  </si>
  <si>
    <t>Mexikó</t>
  </si>
  <si>
    <t>Hongkong</t>
  </si>
  <si>
    <t>Kanada</t>
  </si>
  <si>
    <t>Norvégia</t>
  </si>
  <si>
    <r>
      <t xml:space="preserve">RÉSZESEDÉS </t>
    </r>
    <r>
      <rPr>
        <sz val="10"/>
        <rFont val="Arial CE"/>
        <family val="0"/>
      </rPr>
      <t>az összes 2011. évi</t>
    </r>
  </si>
  <si>
    <t>Szaúd-Arábia</t>
  </si>
  <si>
    <t>Malajzia</t>
  </si>
  <si>
    <t>Brazília</t>
  </si>
  <si>
    <t xml:space="preserve"> Külkereskedelmi forgalmunk a 25 legnagyobb EU-n kívüli exportpiacunkat jelentő országgal,  I-XII. hó</t>
  </si>
  <si>
    <t>Kazahsztán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</si>
</sst>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%"/>
    <numFmt numFmtId="167" formatCode="&quot;Igen&quot;;&quot;Igen&quot;;&quot;Nem&quot;"/>
    <numFmt numFmtId="168" formatCode="&quot;Igaz&quot;;&quot;Igaz&quot;;&quot;Hamis&quot;"/>
    <numFmt numFmtId="169" formatCode="&quot;Be&quot;;&quot;Be&quot;;&quot;Ki&quot;"/>
  </numFmts>
  <fonts count="30">
    <font>
      <sz val="10"/>
      <name val="Arial CE"/>
      <family val="0"/>
    </font>
    <font>
      <sz val="12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0"/>
      <name val="Arial CE"/>
      <family val="0"/>
    </font>
    <font>
      <i/>
      <sz val="12"/>
      <name val="Times New Roman CE"/>
      <family val="1"/>
    </font>
    <font>
      <b/>
      <i/>
      <sz val="12"/>
      <name val="Times New Roman CE"/>
      <family val="0"/>
    </font>
    <font>
      <i/>
      <sz val="10"/>
      <name val="Arial CE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ck">
        <color indexed="8"/>
      </right>
      <top style="thick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ck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/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7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0" fillId="17" borderId="7" applyNumberFormat="0" applyFont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3" fillId="4" borderId="0" applyNumberFormat="0" applyBorder="0" applyAlignment="0" applyProtection="0"/>
    <xf numFmtId="0" fontId="24" fillId="22" borderId="8" applyNumberFormat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23" borderId="0" applyNumberFormat="0" applyBorder="0" applyAlignment="0" applyProtection="0"/>
    <xf numFmtId="0" fontId="29" fillId="22" borderId="1" applyNumberFormat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left" indent="1"/>
    </xf>
    <xf numFmtId="0" fontId="7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Fill="1" applyBorder="1" applyAlignment="1">
      <alignment horizontal="left" indent="1"/>
    </xf>
    <xf numFmtId="165" fontId="8" fillId="0" borderId="17" xfId="0" applyNumberFormat="1" applyFont="1" applyBorder="1" applyAlignment="1">
      <alignment horizontal="right"/>
    </xf>
    <xf numFmtId="165" fontId="6" fillId="0" borderId="18" xfId="0" applyNumberFormat="1" applyFont="1" applyBorder="1" applyAlignment="1">
      <alignment horizontal="right"/>
    </xf>
    <xf numFmtId="166" fontId="6" fillId="0" borderId="19" xfId="62" applyNumberFormat="1" applyFont="1" applyBorder="1" applyAlignment="1">
      <alignment horizontal="right"/>
    </xf>
    <xf numFmtId="165" fontId="6" fillId="0" borderId="20" xfId="0" applyNumberFormat="1" applyFont="1" applyBorder="1" applyAlignment="1">
      <alignment horizontal="right"/>
    </xf>
    <xf numFmtId="165" fontId="6" fillId="0" borderId="21" xfId="0" applyNumberFormat="1" applyFont="1" applyBorder="1" applyAlignment="1">
      <alignment horizontal="right"/>
    </xf>
    <xf numFmtId="165" fontId="6" fillId="0" borderId="18" xfId="0" applyNumberFormat="1" applyFont="1" applyBorder="1" applyAlignment="1">
      <alignment horizontal="right"/>
    </xf>
    <xf numFmtId="165" fontId="8" fillId="0" borderId="22" xfId="0" applyNumberFormat="1" applyFont="1" applyBorder="1" applyAlignment="1">
      <alignment horizontal="right"/>
    </xf>
    <xf numFmtId="165" fontId="8" fillId="0" borderId="21" xfId="0" applyNumberFormat="1" applyFont="1" applyBorder="1" applyAlignment="1">
      <alignment horizontal="right"/>
    </xf>
    <xf numFmtId="165" fontId="10" fillId="0" borderId="23" xfId="0" applyNumberFormat="1" applyFont="1" applyBorder="1" applyAlignment="1">
      <alignment horizontal="right"/>
    </xf>
    <xf numFmtId="165" fontId="10" fillId="0" borderId="24" xfId="0" applyNumberFormat="1" applyFont="1" applyBorder="1" applyAlignment="1">
      <alignment horizontal="right"/>
    </xf>
    <xf numFmtId="166" fontId="10" fillId="0" borderId="25" xfId="0" applyNumberFormat="1" applyFont="1" applyBorder="1" applyAlignment="1">
      <alignment/>
    </xf>
    <xf numFmtId="165" fontId="10" fillId="0" borderId="26" xfId="0" applyNumberFormat="1" applyFont="1" applyBorder="1" applyAlignment="1">
      <alignment/>
    </xf>
    <xf numFmtId="165" fontId="10" fillId="0" borderId="27" xfId="0" applyNumberFormat="1" applyFont="1" applyBorder="1" applyAlignment="1">
      <alignment/>
    </xf>
    <xf numFmtId="165" fontId="10" fillId="0" borderId="28" xfId="0" applyNumberFormat="1" applyFont="1" applyBorder="1" applyAlignment="1">
      <alignment/>
    </xf>
    <xf numFmtId="165" fontId="10" fillId="0" borderId="29" xfId="0" applyNumberFormat="1" applyFont="1" applyBorder="1" applyAlignment="1">
      <alignment/>
    </xf>
    <xf numFmtId="165" fontId="10" fillId="0" borderId="30" xfId="0" applyNumberFormat="1" applyFont="1" applyBorder="1" applyAlignment="1">
      <alignment/>
    </xf>
    <xf numFmtId="166" fontId="10" fillId="0" borderId="28" xfId="0" applyNumberFormat="1" applyFont="1" applyBorder="1" applyAlignment="1">
      <alignment/>
    </xf>
    <xf numFmtId="165" fontId="10" fillId="0" borderId="31" xfId="0" applyNumberFormat="1" applyFont="1" applyBorder="1" applyAlignment="1">
      <alignment/>
    </xf>
    <xf numFmtId="165" fontId="10" fillId="0" borderId="32" xfId="0" applyNumberFormat="1" applyFont="1" applyBorder="1" applyAlignment="1">
      <alignment/>
    </xf>
    <xf numFmtId="165" fontId="10" fillId="0" borderId="33" xfId="0" applyNumberFormat="1" applyFont="1" applyFill="1" applyBorder="1" applyAlignment="1">
      <alignment/>
    </xf>
    <xf numFmtId="0" fontId="10" fillId="0" borderId="34" xfId="0" applyFont="1" applyFill="1" applyBorder="1" applyAlignment="1">
      <alignment vertical="center" wrapText="1"/>
    </xf>
    <xf numFmtId="0" fontId="10" fillId="0" borderId="35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10" fontId="10" fillId="0" borderId="38" xfId="0" applyNumberFormat="1" applyFont="1" applyFill="1" applyBorder="1" applyAlignment="1">
      <alignment/>
    </xf>
    <xf numFmtId="10" fontId="10" fillId="0" borderId="39" xfId="0" applyNumberFormat="1" applyFont="1" applyFill="1" applyBorder="1" applyAlignment="1">
      <alignment/>
    </xf>
    <xf numFmtId="10" fontId="10" fillId="0" borderId="40" xfId="0" applyNumberFormat="1" applyFont="1" applyFill="1" applyBorder="1" applyAlignment="1">
      <alignment/>
    </xf>
    <xf numFmtId="10" fontId="10" fillId="0" borderId="4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left" indent="1"/>
    </xf>
    <xf numFmtId="165" fontId="9" fillId="0" borderId="21" xfId="0" applyNumberFormat="1" applyFont="1" applyFill="1" applyBorder="1" applyAlignment="1">
      <alignment horizontal="right"/>
    </xf>
    <xf numFmtId="165" fontId="9" fillId="0" borderId="19" xfId="0" applyNumberFormat="1" applyFont="1" applyFill="1" applyBorder="1" applyAlignment="1">
      <alignment horizontal="right"/>
    </xf>
    <xf numFmtId="166" fontId="3" fillId="0" borderId="42" xfId="62" applyNumberFormat="1" applyFont="1" applyFill="1" applyBorder="1" applyAlignment="1">
      <alignment horizontal="right"/>
    </xf>
    <xf numFmtId="165" fontId="3" fillId="0" borderId="37" xfId="0" applyNumberFormat="1" applyFont="1" applyFill="1" applyBorder="1" applyAlignment="1">
      <alignment horizontal="right"/>
    </xf>
    <xf numFmtId="165" fontId="9" fillId="0" borderId="42" xfId="0" applyNumberFormat="1" applyFont="1" applyFill="1" applyBorder="1" applyAlignment="1">
      <alignment horizontal="right"/>
    </xf>
    <xf numFmtId="165" fontId="3" fillId="0" borderId="36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43" xfId="0" applyFont="1" applyFill="1" applyBorder="1" applyAlignment="1">
      <alignment horizontal="center" wrapText="1"/>
    </xf>
    <xf numFmtId="0" fontId="4" fillId="0" borderId="44" xfId="0" applyFont="1" applyFill="1" applyBorder="1" applyAlignment="1">
      <alignment horizontal="center" wrapText="1"/>
    </xf>
    <xf numFmtId="0" fontId="3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" fillId="0" borderId="4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0" fillId="0" borderId="49" xfId="0" applyFont="1" applyFill="1" applyBorder="1" applyAlignment="1">
      <alignment vertical="center" wrapText="1"/>
    </xf>
    <xf numFmtId="165" fontId="9" fillId="0" borderId="19" xfId="0" applyNumberFormat="1" applyFont="1" applyFill="1" applyBorder="1" applyAlignment="1">
      <alignment/>
    </xf>
    <xf numFmtId="10" fontId="9" fillId="0" borderId="21" xfId="0" applyNumberFormat="1" applyFont="1" applyFill="1" applyBorder="1" applyAlignment="1">
      <alignment/>
    </xf>
    <xf numFmtId="10" fontId="9" fillId="0" borderId="18" xfId="0" applyNumberFormat="1" applyFont="1" applyFill="1" applyBorder="1" applyAlignment="1">
      <alignment/>
    </xf>
    <xf numFmtId="10" fontId="10" fillId="0" borderId="23" xfId="0" applyNumberFormat="1" applyFont="1" applyFill="1" applyBorder="1" applyAlignment="1">
      <alignment/>
    </xf>
    <xf numFmtId="10" fontId="10" fillId="0" borderId="24" xfId="0" applyNumberFormat="1" applyFont="1" applyFill="1" applyBorder="1" applyAlignment="1">
      <alignment/>
    </xf>
    <xf numFmtId="10" fontId="8" fillId="0" borderId="38" xfId="0" applyNumberFormat="1" applyFont="1" applyFill="1" applyBorder="1" applyAlignment="1">
      <alignment/>
    </xf>
    <xf numFmtId="10" fontId="8" fillId="0" borderId="39" xfId="0" applyNumberFormat="1" applyFont="1" applyFill="1" applyBorder="1" applyAlignment="1">
      <alignment/>
    </xf>
    <xf numFmtId="166" fontId="3" fillId="0" borderId="19" xfId="62" applyNumberFormat="1" applyFont="1" applyBorder="1" applyAlignment="1">
      <alignment horizontal="right"/>
    </xf>
    <xf numFmtId="165" fontId="3" fillId="0" borderId="20" xfId="0" applyNumberFormat="1" applyFont="1" applyBorder="1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C13">
      <selection activeCell="I36" sqref="I36"/>
    </sheetView>
  </sheetViews>
  <sheetFormatPr defaultColWidth="9.00390625" defaultRowHeight="12.75"/>
  <cols>
    <col min="1" max="1" width="0.12890625" style="1" customWidth="1"/>
    <col min="2" max="2" width="31.125" style="0" customWidth="1"/>
    <col min="3" max="3" width="9.875" style="0" customWidth="1"/>
    <col min="4" max="4" width="12.875" style="0" customWidth="1"/>
    <col min="5" max="5" width="8.125" style="0" customWidth="1"/>
    <col min="6" max="6" width="8.375" style="0" customWidth="1"/>
    <col min="7" max="8" width="10.00390625" style="0" bestFit="1" customWidth="1"/>
    <col min="9" max="9" width="9.00390625" style="0" customWidth="1"/>
    <col min="10" max="10" width="8.00390625" style="0" customWidth="1"/>
    <col min="11" max="11" width="10.25390625" style="0" customWidth="1"/>
    <col min="12" max="12" width="8.875" style="0" customWidth="1"/>
    <col min="13" max="13" width="9.25390625" style="33" customWidth="1"/>
    <col min="14" max="14" width="11.875" style="33" customWidth="1"/>
  </cols>
  <sheetData>
    <row r="1" spans="2:12" ht="18.75">
      <c r="B1" s="48" t="s">
        <v>37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2:11" ht="0.75" customHeight="1">
      <c r="B2" s="1"/>
      <c r="C2" s="54"/>
      <c r="D2" s="54"/>
      <c r="E2" s="54"/>
      <c r="F2" s="54"/>
      <c r="G2" s="54"/>
      <c r="H2" s="54"/>
      <c r="I2" s="1"/>
      <c r="J2" s="1"/>
      <c r="K2" s="1"/>
    </row>
    <row r="3" spans="2:12" ht="17.25" customHeight="1" thickBot="1">
      <c r="B3" s="1"/>
      <c r="C3" s="1"/>
      <c r="D3" s="1"/>
      <c r="E3" s="1"/>
      <c r="F3" s="1"/>
      <c r="G3" s="1"/>
      <c r="H3" s="1"/>
      <c r="I3" s="53" t="s">
        <v>5</v>
      </c>
      <c r="J3" s="53"/>
      <c r="K3" s="53"/>
      <c r="L3" s="53"/>
    </row>
    <row r="4" spans="2:14" ht="30.75" customHeight="1" thickBot="1" thickTop="1">
      <c r="B4" s="51" t="s">
        <v>4</v>
      </c>
      <c r="C4" s="57" t="s">
        <v>0</v>
      </c>
      <c r="D4" s="55"/>
      <c r="E4" s="55"/>
      <c r="F4" s="55"/>
      <c r="G4" s="57" t="s">
        <v>2</v>
      </c>
      <c r="H4" s="58"/>
      <c r="I4" s="58"/>
      <c r="J4" s="59"/>
      <c r="K4" s="55" t="s">
        <v>3</v>
      </c>
      <c r="L4" s="56"/>
      <c r="M4" s="49" t="s">
        <v>33</v>
      </c>
      <c r="N4" s="50"/>
    </row>
    <row r="5" spans="2:14" ht="16.5" thickBot="1">
      <c r="B5" s="52"/>
      <c r="C5" s="5">
        <v>2010</v>
      </c>
      <c r="D5" s="5">
        <v>2011</v>
      </c>
      <c r="E5" s="6" t="s">
        <v>6</v>
      </c>
      <c r="F5" s="7" t="s">
        <v>1</v>
      </c>
      <c r="G5" s="8">
        <v>2010</v>
      </c>
      <c r="H5" s="5">
        <v>2011</v>
      </c>
      <c r="I5" s="6" t="s">
        <v>6</v>
      </c>
      <c r="J5" s="9" t="s">
        <v>1</v>
      </c>
      <c r="K5" s="5">
        <v>2011</v>
      </c>
      <c r="L5" s="9" t="s">
        <v>1</v>
      </c>
      <c r="M5" s="34" t="s">
        <v>7</v>
      </c>
      <c r="N5" s="35" t="s">
        <v>8</v>
      </c>
    </row>
    <row r="6" spans="2:14" ht="16.5" thickTop="1">
      <c r="B6" s="31" t="s">
        <v>9</v>
      </c>
      <c r="C6" s="24">
        <v>2545.8551</v>
      </c>
      <c r="D6" s="24">
        <v>2577.1371</v>
      </c>
      <c r="E6" s="21">
        <f aca="true" t="shared" si="0" ref="E6:E32">D6/C6</f>
        <v>1.012287423585105</v>
      </c>
      <c r="F6" s="22">
        <f aca="true" t="shared" si="1" ref="F6:F32">D6-C6</f>
        <v>31.281999999999698</v>
      </c>
      <c r="G6" s="23">
        <v>5144.3943</v>
      </c>
      <c r="H6" s="24">
        <v>6395.8574</v>
      </c>
      <c r="I6" s="21">
        <f aca="true" t="shared" si="2" ref="I6:I32">H6/G6</f>
        <v>1.2432673366425275</v>
      </c>
      <c r="J6" s="25">
        <f aca="true" t="shared" si="3" ref="J6:J32">H6-G6</f>
        <v>1251.4631</v>
      </c>
      <c r="K6" s="19">
        <f>D6-H6</f>
        <v>-3818.7203</v>
      </c>
      <c r="L6" s="20">
        <f aca="true" t="shared" si="4" ref="L6:L32">F6-J6</f>
        <v>-1220.1811000000002</v>
      </c>
      <c r="M6" s="36">
        <f>D6/79908.6204</f>
        <v>0.03225105235329529</v>
      </c>
      <c r="N6" s="37">
        <f>H6/73022.6598</f>
        <v>0.08758729711458689</v>
      </c>
    </row>
    <row r="7" spans="2:14" ht="15.75">
      <c r="B7" s="32" t="s">
        <v>15</v>
      </c>
      <c r="C7" s="26">
        <v>1454.1647</v>
      </c>
      <c r="D7" s="24">
        <v>1638.8557</v>
      </c>
      <c r="E7" s="27">
        <f>D7/C7</f>
        <v>1.1270083093063668</v>
      </c>
      <c r="F7" s="28">
        <f>D7-C7</f>
        <v>184.69100000000003</v>
      </c>
      <c r="G7" s="23">
        <v>1189.1403</v>
      </c>
      <c r="H7" s="24">
        <v>1405.2434</v>
      </c>
      <c r="I7" s="27">
        <f>H7/G7</f>
        <v>1.181730532553644</v>
      </c>
      <c r="J7" s="29">
        <f>H7-G7</f>
        <v>216.10310000000004</v>
      </c>
      <c r="K7" s="19">
        <f>D7-H7</f>
        <v>233.6123</v>
      </c>
      <c r="L7" s="20">
        <f>F7-J7</f>
        <v>-31.41210000000001</v>
      </c>
      <c r="M7" s="38">
        <f aca="true" t="shared" si="5" ref="M7:M32">D7/79908.6204</f>
        <v>0.020509122692850296</v>
      </c>
      <c r="N7" s="39">
        <f aca="true" t="shared" si="6" ref="N7:N32">H7/73022.6598</f>
        <v>0.019243936113102253</v>
      </c>
    </row>
    <row r="8" spans="2:14" ht="15.75">
      <c r="B8" s="32" t="s">
        <v>10</v>
      </c>
      <c r="C8" s="26">
        <v>1454.035</v>
      </c>
      <c r="D8" s="24">
        <v>1637.8786</v>
      </c>
      <c r="E8" s="27">
        <f>D8/C8</f>
        <v>1.1264368464307943</v>
      </c>
      <c r="F8" s="28">
        <f>D8-C8</f>
        <v>183.84359999999992</v>
      </c>
      <c r="G8" s="23">
        <v>659.4749</v>
      </c>
      <c r="H8" s="24">
        <v>982.3648</v>
      </c>
      <c r="I8" s="27">
        <f>H8/G8</f>
        <v>1.489616663196734</v>
      </c>
      <c r="J8" s="29">
        <f>H8-G8</f>
        <v>322.8898999999999</v>
      </c>
      <c r="K8" s="19">
        <f>D8-H8</f>
        <v>655.5138000000001</v>
      </c>
      <c r="L8" s="20">
        <f>F8-J8</f>
        <v>-139.04629999999997</v>
      </c>
      <c r="M8" s="38">
        <f t="shared" si="5"/>
        <v>0.020496894975801636</v>
      </c>
      <c r="N8" s="39">
        <f t="shared" si="6"/>
        <v>0.013452876171459315</v>
      </c>
    </row>
    <row r="9" spans="2:14" ht="15.75">
      <c r="B9" s="32" t="s">
        <v>16</v>
      </c>
      <c r="C9" s="26">
        <v>1204.2289</v>
      </c>
      <c r="D9" s="24">
        <v>1347.9077</v>
      </c>
      <c r="E9" s="27">
        <f t="shared" si="0"/>
        <v>1.1193118683665537</v>
      </c>
      <c r="F9" s="28">
        <f t="shared" si="1"/>
        <v>143.6787999999999</v>
      </c>
      <c r="G9" s="23">
        <v>318.2632</v>
      </c>
      <c r="H9" s="24">
        <v>358.5791</v>
      </c>
      <c r="I9" s="27">
        <f t="shared" si="2"/>
        <v>1.1266747145130194</v>
      </c>
      <c r="J9" s="29">
        <f t="shared" si="3"/>
        <v>40.3159</v>
      </c>
      <c r="K9" s="19">
        <f>D9-H9</f>
        <v>989.3286</v>
      </c>
      <c r="L9" s="20">
        <f t="shared" si="4"/>
        <v>103.36289999999991</v>
      </c>
      <c r="M9" s="64">
        <f t="shared" si="5"/>
        <v>0.016868113768611626</v>
      </c>
      <c r="N9" s="65">
        <f t="shared" si="6"/>
        <v>0.004910518200543552</v>
      </c>
    </row>
    <row r="10" spans="2:14" ht="15.75">
      <c r="B10" s="32" t="s">
        <v>20</v>
      </c>
      <c r="C10" s="26">
        <v>684.2307</v>
      </c>
      <c r="D10" s="24">
        <v>1405.8108</v>
      </c>
      <c r="E10" s="27">
        <f t="shared" si="0"/>
        <v>2.0545859751689015</v>
      </c>
      <c r="F10" s="28">
        <f t="shared" si="1"/>
        <v>721.5801</v>
      </c>
      <c r="G10" s="23">
        <v>22.2444</v>
      </c>
      <c r="H10" s="24">
        <v>12.3121</v>
      </c>
      <c r="I10" s="27">
        <f t="shared" si="2"/>
        <v>0.5534921148693603</v>
      </c>
      <c r="J10" s="29">
        <f t="shared" si="3"/>
        <v>-9.9323</v>
      </c>
      <c r="K10" s="19">
        <f>D10-H10</f>
        <v>1393.4986999999999</v>
      </c>
      <c r="L10" s="20">
        <f t="shared" si="4"/>
        <v>731.5124000000001</v>
      </c>
      <c r="M10" s="38">
        <f t="shared" si="5"/>
        <v>0.01759273020811657</v>
      </c>
      <c r="N10" s="39">
        <f t="shared" si="6"/>
        <v>0.00016860656724530869</v>
      </c>
    </row>
    <row r="11" spans="2:14" ht="16.5" customHeight="1">
      <c r="B11" s="32" t="s">
        <v>11</v>
      </c>
      <c r="C11" s="26">
        <v>1156.1319</v>
      </c>
      <c r="D11" s="24">
        <v>1216.6027</v>
      </c>
      <c r="E11" s="27">
        <f t="shared" si="0"/>
        <v>1.052304412671253</v>
      </c>
      <c r="F11" s="28">
        <f t="shared" si="1"/>
        <v>60.47079999999983</v>
      </c>
      <c r="G11" s="23">
        <v>4652.8536</v>
      </c>
      <c r="H11" s="24">
        <v>4395.8804</v>
      </c>
      <c r="I11" s="27">
        <f t="shared" si="2"/>
        <v>0.9447708391254777</v>
      </c>
      <c r="J11" s="29">
        <f t="shared" si="3"/>
        <v>-256.97320000000036</v>
      </c>
      <c r="K11" s="19">
        <f>D11-H11</f>
        <v>-3179.2777</v>
      </c>
      <c r="L11" s="20">
        <f t="shared" si="4"/>
        <v>317.4440000000002</v>
      </c>
      <c r="M11" s="38">
        <f t="shared" si="5"/>
        <v>0.015224924343706977</v>
      </c>
      <c r="N11" s="39">
        <f t="shared" si="6"/>
        <v>0.060198853507113695</v>
      </c>
    </row>
    <row r="12" spans="2:14" ht="15.75">
      <c r="B12" s="32" t="s">
        <v>17</v>
      </c>
      <c r="C12" s="26">
        <v>865.2597</v>
      </c>
      <c r="D12" s="24">
        <v>1160.9213</v>
      </c>
      <c r="E12" s="27">
        <f>D12/C12</f>
        <v>1.3417027280942357</v>
      </c>
      <c r="F12" s="28">
        <f>D12-C12</f>
        <v>295.6616</v>
      </c>
      <c r="G12" s="23">
        <v>243.5508</v>
      </c>
      <c r="H12" s="30">
        <v>293.9692</v>
      </c>
      <c r="I12" s="27">
        <f>H12/G12</f>
        <v>1.207013896074248</v>
      </c>
      <c r="J12" s="29">
        <f>H12-G12</f>
        <v>50.41839999999999</v>
      </c>
      <c r="K12" s="19">
        <f>D12-H12</f>
        <v>866.9521</v>
      </c>
      <c r="L12" s="20">
        <f>F12-J12</f>
        <v>245.24320000000003</v>
      </c>
      <c r="M12" s="38">
        <f t="shared" si="5"/>
        <v>0.014528110912048732</v>
      </c>
      <c r="N12" s="39">
        <f t="shared" si="6"/>
        <v>0.004025725724112832</v>
      </c>
    </row>
    <row r="13" spans="2:14" ht="15.75">
      <c r="B13" s="32" t="s">
        <v>18</v>
      </c>
      <c r="C13" s="26">
        <v>844.0995</v>
      </c>
      <c r="D13" s="24">
        <v>1070.0299</v>
      </c>
      <c r="E13" s="27">
        <f>D13/C13</f>
        <v>1.2676584928672507</v>
      </c>
      <c r="F13" s="28">
        <f>D13-C13</f>
        <v>225.93039999999996</v>
      </c>
      <c r="G13" s="23">
        <v>278.9391</v>
      </c>
      <c r="H13" s="24">
        <v>364.2095</v>
      </c>
      <c r="I13" s="27">
        <f>H13/G13</f>
        <v>1.305695400895751</v>
      </c>
      <c r="J13" s="29">
        <f>H13-G13</f>
        <v>85.2704</v>
      </c>
      <c r="K13" s="19">
        <f>D13-H13</f>
        <v>705.8204000000001</v>
      </c>
      <c r="L13" s="20">
        <f>F13-J13</f>
        <v>140.65999999999997</v>
      </c>
      <c r="M13" s="38">
        <f t="shared" si="5"/>
        <v>0.013390669174911697</v>
      </c>
      <c r="N13" s="39">
        <f t="shared" si="6"/>
        <v>0.004987623033692892</v>
      </c>
    </row>
    <row r="14" spans="2:14" ht="15.75">
      <c r="B14" s="32" t="s">
        <v>19</v>
      </c>
      <c r="C14" s="26">
        <v>700.7398</v>
      </c>
      <c r="D14" s="24">
        <v>722.5802</v>
      </c>
      <c r="E14" s="27">
        <f t="shared" si="0"/>
        <v>1.0311676316943894</v>
      </c>
      <c r="F14" s="28">
        <f t="shared" si="1"/>
        <v>21.840400000000045</v>
      </c>
      <c r="G14" s="23">
        <v>496.3166</v>
      </c>
      <c r="H14" s="24">
        <v>556.7469</v>
      </c>
      <c r="I14" s="27">
        <f t="shared" si="2"/>
        <v>1.1217575636196735</v>
      </c>
      <c r="J14" s="29">
        <f t="shared" si="3"/>
        <v>60.43029999999999</v>
      </c>
      <c r="K14" s="19">
        <f>D14-H14</f>
        <v>165.8333</v>
      </c>
      <c r="L14" s="20">
        <f t="shared" si="4"/>
        <v>-38.58989999999994</v>
      </c>
      <c r="M14" s="38">
        <f t="shared" si="5"/>
        <v>0.009042581343326507</v>
      </c>
      <c r="N14" s="39">
        <f t="shared" si="6"/>
        <v>0.007624303216629751</v>
      </c>
    </row>
    <row r="15" spans="2:14" ht="15.75" customHeight="1">
      <c r="B15" s="32" t="s">
        <v>22</v>
      </c>
      <c r="C15" s="26">
        <v>448.4339</v>
      </c>
      <c r="D15" s="24">
        <v>606.1869</v>
      </c>
      <c r="E15" s="27">
        <f>D15/C15</f>
        <v>1.3517865174778267</v>
      </c>
      <c r="F15" s="28">
        <f>D15-C15</f>
        <v>157.75300000000004</v>
      </c>
      <c r="G15" s="23">
        <v>718.8022</v>
      </c>
      <c r="H15" s="24">
        <v>616.2138</v>
      </c>
      <c r="I15" s="27">
        <f>H15/G15</f>
        <v>0.8572786783345961</v>
      </c>
      <c r="J15" s="29">
        <f>H15-G15</f>
        <v>-102.58839999999998</v>
      </c>
      <c r="K15" s="19">
        <f>D15-H15</f>
        <v>-10.026899999999955</v>
      </c>
      <c r="L15" s="20">
        <f>F15-J15</f>
        <v>260.3414</v>
      </c>
      <c r="M15" s="38">
        <f t="shared" si="5"/>
        <v>0.00758600132208014</v>
      </c>
      <c r="N15" s="39">
        <f t="shared" si="6"/>
        <v>0.00843866550037664</v>
      </c>
    </row>
    <row r="16" spans="2:14" ht="15.75">
      <c r="B16" s="32" t="s">
        <v>23</v>
      </c>
      <c r="C16" s="26">
        <v>343.1233</v>
      </c>
      <c r="D16" s="24">
        <v>604.2767</v>
      </c>
      <c r="E16" s="27">
        <f t="shared" si="0"/>
        <v>1.7611065759742928</v>
      </c>
      <c r="F16" s="28">
        <f t="shared" si="1"/>
        <v>261.15340000000003</v>
      </c>
      <c r="G16" s="23">
        <v>24.4551</v>
      </c>
      <c r="H16" s="24">
        <v>51.4929</v>
      </c>
      <c r="I16" s="27">
        <f t="shared" si="2"/>
        <v>2.105609872787271</v>
      </c>
      <c r="J16" s="29">
        <f t="shared" si="3"/>
        <v>27.037799999999997</v>
      </c>
      <c r="K16" s="19">
        <f>D16-H16</f>
        <v>552.7838</v>
      </c>
      <c r="L16" s="20">
        <f t="shared" si="4"/>
        <v>234.11560000000003</v>
      </c>
      <c r="M16" s="38">
        <f t="shared" si="5"/>
        <v>0.007562096516935988</v>
      </c>
      <c r="N16" s="39">
        <f t="shared" si="6"/>
        <v>0.0007051633032956162</v>
      </c>
    </row>
    <row r="17" spans="2:14" ht="15" customHeight="1">
      <c r="B17" s="32" t="s">
        <v>21</v>
      </c>
      <c r="C17" s="26">
        <v>461.4385</v>
      </c>
      <c r="D17" s="24">
        <v>432.0105</v>
      </c>
      <c r="E17" s="27">
        <f>D17/C17</f>
        <v>0.9362255208440562</v>
      </c>
      <c r="F17" s="28">
        <f>D17-C17</f>
        <v>-29.427999999999997</v>
      </c>
      <c r="G17" s="23">
        <v>1430.8853</v>
      </c>
      <c r="H17" s="24">
        <v>1146.0643</v>
      </c>
      <c r="I17" s="27">
        <f>H17/G17</f>
        <v>0.8009477069895121</v>
      </c>
      <c r="J17" s="29">
        <f>H17-G17</f>
        <v>-284.8209999999999</v>
      </c>
      <c r="K17" s="19">
        <f>D17-H17</f>
        <v>-714.0538</v>
      </c>
      <c r="L17" s="20">
        <f>F17-J17</f>
        <v>255.39299999999992</v>
      </c>
      <c r="M17" s="38">
        <f t="shared" si="5"/>
        <v>0.005406306576655652</v>
      </c>
      <c r="N17" s="39">
        <f t="shared" si="6"/>
        <v>0.015694639213895082</v>
      </c>
    </row>
    <row r="18" spans="2:14" ht="15.75">
      <c r="B18" s="32" t="s">
        <v>25</v>
      </c>
      <c r="C18" s="26">
        <v>267.9562</v>
      </c>
      <c r="D18" s="24">
        <v>350.2383</v>
      </c>
      <c r="E18" s="27">
        <f t="shared" si="0"/>
        <v>1.3070729469965612</v>
      </c>
      <c r="F18" s="28">
        <f t="shared" si="1"/>
        <v>82.28209999999996</v>
      </c>
      <c r="G18" s="23">
        <v>203.7961</v>
      </c>
      <c r="H18" s="24">
        <v>253.5749</v>
      </c>
      <c r="I18" s="27">
        <f t="shared" si="2"/>
        <v>1.244257863619569</v>
      </c>
      <c r="J18" s="29">
        <f t="shared" si="3"/>
        <v>49.77880000000002</v>
      </c>
      <c r="K18" s="19">
        <f>D18-H18</f>
        <v>96.66339999999997</v>
      </c>
      <c r="L18" s="20">
        <f t="shared" si="4"/>
        <v>32.50329999999994</v>
      </c>
      <c r="M18" s="38">
        <f t="shared" si="5"/>
        <v>0.004382985192921689</v>
      </c>
      <c r="N18" s="39">
        <f t="shared" si="6"/>
        <v>0.0034725508587952043</v>
      </c>
    </row>
    <row r="19" spans="2:14" ht="15.75">
      <c r="B19" s="32" t="s">
        <v>24</v>
      </c>
      <c r="C19" s="26">
        <v>267.9734</v>
      </c>
      <c r="D19" s="24">
        <v>327.0645</v>
      </c>
      <c r="E19" s="27">
        <f t="shared" si="0"/>
        <v>1.2205110656505458</v>
      </c>
      <c r="F19" s="28">
        <f t="shared" si="1"/>
        <v>59.09109999999998</v>
      </c>
      <c r="G19" s="23">
        <v>84.2414</v>
      </c>
      <c r="H19" s="24">
        <v>105.6673</v>
      </c>
      <c r="I19" s="27">
        <f t="shared" si="2"/>
        <v>1.2543393153485103</v>
      </c>
      <c r="J19" s="29">
        <f t="shared" si="3"/>
        <v>21.4259</v>
      </c>
      <c r="K19" s="19">
        <f>D19-H19</f>
        <v>221.3972</v>
      </c>
      <c r="L19" s="20">
        <f t="shared" si="4"/>
        <v>37.665199999999984</v>
      </c>
      <c r="M19" s="38">
        <f t="shared" si="5"/>
        <v>0.004092981437582171</v>
      </c>
      <c r="N19" s="39">
        <f t="shared" si="6"/>
        <v>0.00144704808465495</v>
      </c>
    </row>
    <row r="20" spans="2:14" ht="15.75">
      <c r="B20" s="32" t="s">
        <v>27</v>
      </c>
      <c r="C20" s="26">
        <v>242.076</v>
      </c>
      <c r="D20" s="24">
        <v>272.8251</v>
      </c>
      <c r="E20" s="27">
        <f t="shared" si="0"/>
        <v>1.1270225053289051</v>
      </c>
      <c r="F20" s="28">
        <f t="shared" si="1"/>
        <v>30.749100000000027</v>
      </c>
      <c r="G20" s="23">
        <v>19.2746</v>
      </c>
      <c r="H20" s="24">
        <v>20.792</v>
      </c>
      <c r="I20" s="27">
        <f t="shared" si="2"/>
        <v>1.0787253691386594</v>
      </c>
      <c r="J20" s="29">
        <f t="shared" si="3"/>
        <v>1.517400000000002</v>
      </c>
      <c r="K20" s="19">
        <f>D20-H20</f>
        <v>252.03310000000002</v>
      </c>
      <c r="L20" s="20">
        <f t="shared" si="4"/>
        <v>29.231700000000025</v>
      </c>
      <c r="M20" s="38">
        <f t="shared" si="5"/>
        <v>0.0034142136184345893</v>
      </c>
      <c r="N20" s="39">
        <f t="shared" si="6"/>
        <v>0.00028473353417893444</v>
      </c>
    </row>
    <row r="21" spans="2:14" ht="16.5" customHeight="1">
      <c r="B21" s="32" t="s">
        <v>29</v>
      </c>
      <c r="C21" s="26">
        <v>225.6153</v>
      </c>
      <c r="D21" s="24">
        <v>267.4702</v>
      </c>
      <c r="E21" s="27">
        <f>D21/C21</f>
        <v>1.185514457574464</v>
      </c>
      <c r="F21" s="28">
        <f>D21-C21</f>
        <v>41.85489999999999</v>
      </c>
      <c r="G21" s="23">
        <v>205.3655</v>
      </c>
      <c r="H21" s="24">
        <v>277.6072</v>
      </c>
      <c r="I21" s="27">
        <f>H21/G21</f>
        <v>1.35177135400055</v>
      </c>
      <c r="J21" s="29">
        <f>H21-G21</f>
        <v>72.24169999999998</v>
      </c>
      <c r="K21" s="19">
        <f>D21-H21</f>
        <v>-10.137</v>
      </c>
      <c r="L21" s="20">
        <f>F21-J21</f>
        <v>-30.386799999999994</v>
      </c>
      <c r="M21" s="38">
        <f t="shared" si="5"/>
        <v>0.0033472008234045293</v>
      </c>
      <c r="N21" s="39">
        <f t="shared" si="6"/>
        <v>0.0038016582901846036</v>
      </c>
    </row>
    <row r="22" spans="2:14" ht="15.75">
      <c r="B22" s="60" t="s">
        <v>26</v>
      </c>
      <c r="C22" s="26">
        <v>265.3847</v>
      </c>
      <c r="D22" s="24">
        <v>258.1679</v>
      </c>
      <c r="E22" s="27">
        <f t="shared" si="0"/>
        <v>0.9728062695400299</v>
      </c>
      <c r="F22" s="28">
        <f t="shared" si="1"/>
        <v>-7.216800000000035</v>
      </c>
      <c r="G22" s="23">
        <v>78.6421</v>
      </c>
      <c r="H22" s="24">
        <v>86.0281</v>
      </c>
      <c r="I22" s="27">
        <f t="shared" si="2"/>
        <v>1.093919160347956</v>
      </c>
      <c r="J22" s="29">
        <f t="shared" si="3"/>
        <v>7.385999999999996</v>
      </c>
      <c r="K22" s="19">
        <f>D22-H22</f>
        <v>172.13979999999998</v>
      </c>
      <c r="L22" s="20">
        <f t="shared" si="4"/>
        <v>-14.60280000000003</v>
      </c>
      <c r="M22" s="38">
        <f t="shared" si="5"/>
        <v>0.0032307891026986117</v>
      </c>
      <c r="N22" s="39">
        <f t="shared" si="6"/>
        <v>0.001178101430920488</v>
      </c>
    </row>
    <row r="23" spans="2:14" ht="15.75">
      <c r="B23" s="32" t="s">
        <v>28</v>
      </c>
      <c r="C23" s="26">
        <v>224.7028</v>
      </c>
      <c r="D23" s="24">
        <v>255.5809</v>
      </c>
      <c r="E23" s="27">
        <f t="shared" si="0"/>
        <v>1.1374175132664124</v>
      </c>
      <c r="F23" s="28">
        <f t="shared" si="1"/>
        <v>30.878100000000018</v>
      </c>
      <c r="G23" s="23">
        <v>2161.8526</v>
      </c>
      <c r="H23" s="24">
        <v>1523.3923</v>
      </c>
      <c r="I23" s="27">
        <f t="shared" si="2"/>
        <v>0.7046698280909622</v>
      </c>
      <c r="J23" s="29">
        <f t="shared" si="3"/>
        <v>-638.4603000000002</v>
      </c>
      <c r="K23" s="19">
        <f>D23-H23</f>
        <v>-1267.8114</v>
      </c>
      <c r="L23" s="20">
        <f t="shared" si="4"/>
        <v>669.3384000000002</v>
      </c>
      <c r="M23" s="38">
        <f t="shared" si="5"/>
        <v>0.0031984146231111756</v>
      </c>
      <c r="N23" s="39">
        <f t="shared" si="6"/>
        <v>0.020861911962292014</v>
      </c>
    </row>
    <row r="24" spans="2:14" ht="14.25" customHeight="1">
      <c r="B24" s="32" t="s">
        <v>30</v>
      </c>
      <c r="C24" s="26">
        <v>203.4436</v>
      </c>
      <c r="D24" s="24">
        <v>232.0707</v>
      </c>
      <c r="E24" s="27">
        <f t="shared" si="0"/>
        <v>1.1407127085836073</v>
      </c>
      <c r="F24" s="28">
        <f t="shared" si="1"/>
        <v>28.627099999999984</v>
      </c>
      <c r="G24" s="23">
        <v>1098.4613</v>
      </c>
      <c r="H24" s="24">
        <v>818.9752</v>
      </c>
      <c r="I24" s="27">
        <f t="shared" si="2"/>
        <v>0.7455658201158293</v>
      </c>
      <c r="J24" s="29">
        <f t="shared" si="3"/>
        <v>-279.48609999999996</v>
      </c>
      <c r="K24" s="19">
        <f>D24-H24</f>
        <v>-586.9045</v>
      </c>
      <c r="L24" s="20">
        <f t="shared" si="4"/>
        <v>308.11319999999995</v>
      </c>
      <c r="M24" s="38">
        <f t="shared" si="5"/>
        <v>0.0029042010591387958</v>
      </c>
      <c r="N24" s="39">
        <f t="shared" si="6"/>
        <v>0.01121535701716524</v>
      </c>
    </row>
    <row r="25" spans="2:14" ht="15.75">
      <c r="B25" s="32" t="s">
        <v>36</v>
      </c>
      <c r="C25" s="26">
        <v>129.3327</v>
      </c>
      <c r="D25" s="24">
        <v>190.471</v>
      </c>
      <c r="E25" s="27">
        <f>D25/C25</f>
        <v>1.4727211293044993</v>
      </c>
      <c r="F25" s="28">
        <f>D25-C25</f>
        <v>61.138300000000015</v>
      </c>
      <c r="G25" s="23">
        <v>81.5856</v>
      </c>
      <c r="H25" s="24">
        <v>101.0356</v>
      </c>
      <c r="I25" s="27">
        <f>H25/G25</f>
        <v>1.2383999137102626</v>
      </c>
      <c r="J25" s="29">
        <f>H25-G25</f>
        <v>19.450000000000003</v>
      </c>
      <c r="K25" s="19">
        <f aca="true" t="shared" si="7" ref="K25:K30">D25-H25</f>
        <v>89.4354</v>
      </c>
      <c r="L25" s="20">
        <f>F25-J25</f>
        <v>41.68830000000001</v>
      </c>
      <c r="M25" s="64">
        <f t="shared" si="5"/>
        <v>0.0023836101667949706</v>
      </c>
      <c r="N25" s="65">
        <f t="shared" si="6"/>
        <v>0.0013836198281016328</v>
      </c>
    </row>
    <row r="26" spans="2:14" ht="15.75">
      <c r="B26" s="32" t="s">
        <v>34</v>
      </c>
      <c r="C26" s="26">
        <v>84.6645</v>
      </c>
      <c r="D26" s="24">
        <v>171.292</v>
      </c>
      <c r="E26" s="27">
        <f>D26/C26</f>
        <v>2.023185632703199</v>
      </c>
      <c r="F26" s="28">
        <f>D26-C26</f>
        <v>86.6275</v>
      </c>
      <c r="G26" s="23">
        <v>0.463</v>
      </c>
      <c r="H26" s="24">
        <v>5.1528</v>
      </c>
      <c r="I26" s="27">
        <f>H26/G26</f>
        <v>11.12915766738661</v>
      </c>
      <c r="J26" s="29">
        <f>H26-G26</f>
        <v>4.6898</v>
      </c>
      <c r="K26" s="19">
        <f t="shared" si="7"/>
        <v>166.1392</v>
      </c>
      <c r="L26" s="20">
        <f>F26-J26</f>
        <v>81.93769999999999</v>
      </c>
      <c r="M26" s="38">
        <f t="shared" si="5"/>
        <v>0.0021435985146854067</v>
      </c>
      <c r="N26" s="39">
        <f t="shared" si="6"/>
        <v>7.056439760086636E-05</v>
      </c>
    </row>
    <row r="27" spans="2:14" ht="15.75">
      <c r="B27" s="32" t="s">
        <v>35</v>
      </c>
      <c r="C27" s="26">
        <v>72.4836</v>
      </c>
      <c r="D27" s="24">
        <v>169.67</v>
      </c>
      <c r="E27" s="27">
        <f>D27/C27</f>
        <v>2.3408053683867798</v>
      </c>
      <c r="F27" s="28">
        <f>D27-C27</f>
        <v>97.18639999999999</v>
      </c>
      <c r="G27" s="23">
        <v>121.734</v>
      </c>
      <c r="H27" s="24">
        <v>192.1626</v>
      </c>
      <c r="I27" s="27">
        <f>H27/G27</f>
        <v>1.5785450243974568</v>
      </c>
      <c r="J27" s="29">
        <f>H27-G27</f>
        <v>70.4286</v>
      </c>
      <c r="K27" s="19">
        <f t="shared" si="7"/>
        <v>-22.49260000000001</v>
      </c>
      <c r="L27" s="20">
        <f>F27-J27</f>
        <v>26.75779999999999</v>
      </c>
      <c r="M27" s="38">
        <f t="shared" si="5"/>
        <v>0.0021233003291845094</v>
      </c>
      <c r="N27" s="39">
        <f t="shared" si="6"/>
        <v>0.002631547529579305</v>
      </c>
    </row>
    <row r="28" spans="2:14" ht="15.75">
      <c r="B28" s="32" t="s">
        <v>31</v>
      </c>
      <c r="C28" s="26">
        <v>184.1627</v>
      </c>
      <c r="D28" s="24">
        <v>164.2222</v>
      </c>
      <c r="E28" s="27">
        <f t="shared" si="0"/>
        <v>0.8917234597451057</v>
      </c>
      <c r="F28" s="28">
        <f t="shared" si="1"/>
        <v>-19.940500000000014</v>
      </c>
      <c r="G28" s="23">
        <v>139.7585</v>
      </c>
      <c r="H28" s="24">
        <v>535.187</v>
      </c>
      <c r="I28" s="27">
        <f t="shared" si="2"/>
        <v>3.829369948876097</v>
      </c>
      <c r="J28" s="29">
        <f t="shared" si="3"/>
        <v>395.4285</v>
      </c>
      <c r="K28" s="19">
        <f t="shared" si="7"/>
        <v>-370.9648</v>
      </c>
      <c r="L28" s="20">
        <f t="shared" si="4"/>
        <v>-415.369</v>
      </c>
      <c r="M28" s="38">
        <f t="shared" si="5"/>
        <v>0.002055124956205601</v>
      </c>
      <c r="N28" s="39">
        <f t="shared" si="6"/>
        <v>0.0073290537685947186</v>
      </c>
    </row>
    <row r="29" spans="2:14" ht="15.75">
      <c r="B29" s="32" t="s">
        <v>32</v>
      </c>
      <c r="C29" s="26">
        <v>158.5789</v>
      </c>
      <c r="D29" s="24">
        <v>152.0521</v>
      </c>
      <c r="E29" s="27">
        <f>D29/C29</f>
        <v>0.9588419392491686</v>
      </c>
      <c r="F29" s="28">
        <f>D29-C29</f>
        <v>-6.526800000000009</v>
      </c>
      <c r="G29" s="23">
        <v>22.4462</v>
      </c>
      <c r="H29" s="24">
        <v>17.8149</v>
      </c>
      <c r="I29" s="27">
        <f>H29/G29</f>
        <v>0.7936710890930314</v>
      </c>
      <c r="J29" s="29">
        <f>H29-G29</f>
        <v>-4.6312999999999995</v>
      </c>
      <c r="K29" s="19">
        <f t="shared" si="7"/>
        <v>134.2372</v>
      </c>
      <c r="L29" s="20">
        <f>F29-J29</f>
        <v>-1.895500000000009</v>
      </c>
      <c r="M29" s="38">
        <f t="shared" si="5"/>
        <v>0.00190282474204748</v>
      </c>
      <c r="N29" s="39">
        <f t="shared" si="6"/>
        <v>0.00024396399759735955</v>
      </c>
    </row>
    <row r="30" spans="2:14" ht="16.5" thickBot="1">
      <c r="B30" s="60" t="s">
        <v>38</v>
      </c>
      <c r="C30" s="26">
        <v>112.2196</v>
      </c>
      <c r="D30" s="24">
        <v>145.0693</v>
      </c>
      <c r="E30" s="27">
        <f>D30/C30</f>
        <v>1.2927269389660987</v>
      </c>
      <c r="F30" s="28">
        <f>D30-C30</f>
        <v>32.8497</v>
      </c>
      <c r="G30" s="23">
        <v>67.8023</v>
      </c>
      <c r="H30" s="24">
        <v>80.5406</v>
      </c>
      <c r="I30" s="27">
        <f>H30/G30</f>
        <v>1.187874157661318</v>
      </c>
      <c r="J30" s="29">
        <f>H30-G30</f>
        <v>12.738299999999995</v>
      </c>
      <c r="K30" s="19">
        <f t="shared" si="7"/>
        <v>64.5287</v>
      </c>
      <c r="L30" s="20">
        <f>F30-J30</f>
        <v>20.111400000000003</v>
      </c>
      <c r="M30" s="64">
        <f t="shared" si="5"/>
        <v>0.0018154399271796213</v>
      </c>
      <c r="N30" s="65">
        <f t="shared" si="6"/>
        <v>0.0011029535245715605</v>
      </c>
    </row>
    <row r="31" spans="1:14" s="4" customFormat="1" ht="17.25" thickBot="1" thickTop="1">
      <c r="A31" s="2"/>
      <c r="B31" s="3" t="s">
        <v>12</v>
      </c>
      <c r="C31" s="18">
        <f>SUM(C6:C30)</f>
        <v>14600.335000000003</v>
      </c>
      <c r="D31" s="17">
        <f>SUM(D6:D30)</f>
        <v>17376.3923</v>
      </c>
      <c r="E31" s="13">
        <f t="shared" si="0"/>
        <v>1.1901365482367354</v>
      </c>
      <c r="F31" s="12">
        <f t="shared" si="1"/>
        <v>2776.0572999999968</v>
      </c>
      <c r="G31" s="11">
        <f>SUM(G6:G30)</f>
        <v>19464.742999999995</v>
      </c>
      <c r="H31" s="11">
        <f>SUM(H6:H30)</f>
        <v>20596.8643</v>
      </c>
      <c r="I31" s="13">
        <f t="shared" si="2"/>
        <v>1.0581626636426695</v>
      </c>
      <c r="J31" s="14">
        <f t="shared" si="3"/>
        <v>1132.1213000000062</v>
      </c>
      <c r="K31" s="15">
        <f>D31-H31</f>
        <v>-3220.4720000000016</v>
      </c>
      <c r="L31" s="16">
        <f t="shared" si="4"/>
        <v>1643.9359999999906</v>
      </c>
      <c r="M31" s="66">
        <f t="shared" si="5"/>
        <v>0.21745328868173025</v>
      </c>
      <c r="N31" s="67">
        <f t="shared" si="6"/>
        <v>0.28206127189029073</v>
      </c>
    </row>
    <row r="32" spans="1:14" s="33" customFormat="1" ht="17.25" thickBot="1" thickTop="1">
      <c r="A32" s="40"/>
      <c r="B32" s="41" t="s">
        <v>13</v>
      </c>
      <c r="C32" s="42">
        <v>16144.2001</v>
      </c>
      <c r="D32" s="43">
        <v>19088.9477</v>
      </c>
      <c r="E32" s="44">
        <f t="shared" si="0"/>
        <v>1.1824028184586242</v>
      </c>
      <c r="F32" s="45">
        <f t="shared" si="1"/>
        <v>2944.7476000000006</v>
      </c>
      <c r="G32" s="46">
        <v>21202.8072</v>
      </c>
      <c r="H32" s="61">
        <v>22307.795</v>
      </c>
      <c r="I32" s="68">
        <f t="shared" si="2"/>
        <v>1.0521151652032188</v>
      </c>
      <c r="J32" s="69">
        <f t="shared" si="3"/>
        <v>1104.987799999999</v>
      </c>
      <c r="K32" s="47">
        <f>D32-G32</f>
        <v>-2113.8594999999987</v>
      </c>
      <c r="L32" s="45">
        <f t="shared" si="4"/>
        <v>1839.7598000000016</v>
      </c>
      <c r="M32" s="62">
        <f t="shared" si="5"/>
        <v>0.23888471111684967</v>
      </c>
      <c r="N32" s="63">
        <f>G32/73022.6598</f>
        <v>0.2903592837904269</v>
      </c>
    </row>
    <row r="33" ht="16.5" thickTop="1">
      <c r="B33" s="10" t="s">
        <v>14</v>
      </c>
    </row>
  </sheetData>
  <sheetProtection/>
  <mergeCells count="8">
    <mergeCell ref="B1:L1"/>
    <mergeCell ref="M4:N4"/>
    <mergeCell ref="B4:B5"/>
    <mergeCell ref="I3:L3"/>
    <mergeCell ref="C2:H2"/>
    <mergeCell ref="K4:L4"/>
    <mergeCell ref="G4:J4"/>
    <mergeCell ref="C4:F4"/>
  </mergeCells>
  <printOptions horizontalCentered="1"/>
  <pageMargins left="0.1968503937007874" right="0.1968503937007874" top="0.5118110236220472" bottom="0.5118110236220472" header="0.5118110236220472" footer="0.472440944881889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KÜM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FabianPeter</dc:creator>
  <cp:keywords/>
  <dc:description/>
  <cp:lastModifiedBy>GazdaG</cp:lastModifiedBy>
  <cp:lastPrinted>2011-06-03T11:55:36Z</cp:lastPrinted>
  <dcterms:created xsi:type="dcterms:W3CDTF">2000-05-08T09:28:39Z</dcterms:created>
  <dcterms:modified xsi:type="dcterms:W3CDTF">2012-03-13T15:01:23Z</dcterms:modified>
  <cp:category/>
  <cp:version/>
  <cp:contentType/>
  <cp:contentStatus/>
</cp:coreProperties>
</file>