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<sst xmlns="http://schemas.openxmlformats.org/spreadsheetml/2006/main" count="45" uniqueCount="42">
  <si>
    <t>KIVITEL</t>
  </si>
  <si>
    <t>Változás</t>
  </si>
  <si>
    <t>BEHOZATAL</t>
  </si>
  <si>
    <t>EGYENLEG</t>
  </si>
  <si>
    <t>ORSZÁG</t>
  </si>
  <si>
    <t>Németország</t>
  </si>
  <si>
    <t>Ausztria</t>
  </si>
  <si>
    <t>Olaszország</t>
  </si>
  <si>
    <t>Hollandia</t>
  </si>
  <si>
    <t>Franciaország</t>
  </si>
  <si>
    <t>Belgium</t>
  </si>
  <si>
    <t>Spanyolország</t>
  </si>
  <si>
    <t>Svédország</t>
  </si>
  <si>
    <t>Finnország</t>
  </si>
  <si>
    <t>Dánia</t>
  </si>
  <si>
    <t>Portugália</t>
  </si>
  <si>
    <t>Görögország</t>
  </si>
  <si>
    <t>Írország</t>
  </si>
  <si>
    <t>Luxemburg</t>
  </si>
  <si>
    <t>M.e.: MEUR</t>
  </si>
  <si>
    <t xml:space="preserve">Index </t>
  </si>
  <si>
    <t>EU 15</t>
  </si>
  <si>
    <t xml:space="preserve">   Szlovénia</t>
  </si>
  <si>
    <t xml:space="preserve">   Lettország</t>
  </si>
  <si>
    <t xml:space="preserve">   Litvánia</t>
  </si>
  <si>
    <t xml:space="preserve">   Észtország</t>
  </si>
  <si>
    <t xml:space="preserve">   Málta</t>
  </si>
  <si>
    <t xml:space="preserve">   Ciprus</t>
  </si>
  <si>
    <t xml:space="preserve">   új EU tagok</t>
  </si>
  <si>
    <t xml:space="preserve">   Szlovákia</t>
  </si>
  <si>
    <t>kivitelből</t>
  </si>
  <si>
    <t>behozatalból</t>
  </si>
  <si>
    <t xml:space="preserve">   Bulgária</t>
  </si>
  <si>
    <t>EU 27</t>
  </si>
  <si>
    <t>Forrás: KSH</t>
  </si>
  <si>
    <t>(2011. évi exportunk csökkenő sorrendjében)</t>
  </si>
  <si>
    <r>
      <t xml:space="preserve">RÉSZESEDÉS </t>
    </r>
    <r>
      <rPr>
        <sz val="10"/>
        <rFont val="Arial CE"/>
        <family val="0"/>
      </rPr>
      <t>az összes 2011. évi</t>
    </r>
  </si>
  <si>
    <t xml:space="preserve">   Csehország</t>
  </si>
  <si>
    <t xml:space="preserve">   Lengyelország</t>
  </si>
  <si>
    <t xml:space="preserve">   Románia</t>
  </si>
  <si>
    <t>Nagy Britannia</t>
  </si>
  <si>
    <t xml:space="preserve"> Külkereskedelmi forgalmunk az EU tagállamokkal  I-XI. hó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</si>
</sst>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.0"/>
    <numFmt numFmtId="166" formatCode="0.0%"/>
    <numFmt numFmtId="167" formatCode="&quot;Igen&quot;;&quot;Igen&quot;;&quot;Nem&quot;"/>
    <numFmt numFmtId="168" formatCode="&quot;Igaz&quot;;&quot;Igaz&quot;;&quot;Hamis&quot;"/>
    <numFmt numFmtId="169" formatCode="&quot;Be&quot;;&quot;Be&quot;;&quot;Ki&quot;"/>
    <numFmt numFmtId="170" formatCode="[$-40E]yyyy\.\ mmmm\ d\."/>
  </numFmts>
  <fonts count="46">
    <font>
      <sz val="10"/>
      <name val="Arial CE"/>
      <family val="0"/>
    </font>
    <font>
      <sz val="12"/>
      <name val="Times New Roman CE"/>
      <family val="1"/>
    </font>
    <font>
      <b/>
      <sz val="14"/>
      <name val="Times New Roman CE"/>
      <family val="1"/>
    </font>
    <font>
      <b/>
      <sz val="12"/>
      <name val="Times New Roman CE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i/>
      <sz val="12"/>
      <name val="Times New Roman CE"/>
      <family val="1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n"/>
      <top style="medium"/>
      <bottom style="thick"/>
    </border>
    <border>
      <left style="thin"/>
      <right style="thin"/>
      <top style="medium"/>
      <bottom style="thick"/>
    </border>
    <border>
      <left>
        <color indexed="63"/>
      </left>
      <right style="thin"/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ck"/>
      <bottom style="thick"/>
    </border>
    <border>
      <left style="thin"/>
      <right style="thin"/>
      <top style="medium"/>
      <bottom style="medium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>
        <color indexed="63"/>
      </bottom>
    </border>
    <border>
      <left style="thick"/>
      <right style="thick"/>
      <top style="medium"/>
      <bottom style="medium"/>
    </border>
    <border>
      <left style="thick"/>
      <right style="thick"/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 style="thick"/>
      <bottom style="thick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>
        <color indexed="63"/>
      </bottom>
    </border>
    <border>
      <left style="thin"/>
      <right style="thick"/>
      <top style="thick"/>
      <bottom style="thick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ck"/>
      <top style="medium"/>
      <bottom style="medium"/>
    </border>
    <border>
      <left>
        <color indexed="63"/>
      </left>
      <right>
        <color indexed="63"/>
      </right>
      <top style="thick"/>
      <bottom style="thick"/>
    </border>
    <border>
      <left style="thick"/>
      <right>
        <color indexed="63"/>
      </right>
      <top style="thick"/>
      <bottom style="thick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2" borderId="7" applyNumberFormat="0" applyFont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8" applyNumberFormat="0" applyAlignment="0" applyProtection="0"/>
    <xf numFmtId="0" fontId="1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0" borderId="1" applyNumberFormat="0" applyAlignment="0" applyProtection="0"/>
    <xf numFmtId="9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166" fontId="1" fillId="0" borderId="15" xfId="62" applyNumberFormat="1" applyFont="1" applyBorder="1" applyAlignment="1">
      <alignment horizontal="right"/>
    </xf>
    <xf numFmtId="166" fontId="1" fillId="0" borderId="16" xfId="62" applyNumberFormat="1" applyFont="1" applyBorder="1" applyAlignment="1">
      <alignment horizontal="right"/>
    </xf>
    <xf numFmtId="166" fontId="1" fillId="0" borderId="17" xfId="62" applyNumberFormat="1" applyFont="1" applyBorder="1" applyAlignment="1">
      <alignment horizontal="right"/>
    </xf>
    <xf numFmtId="166" fontId="1" fillId="0" borderId="15" xfId="62" applyNumberFormat="1" applyFont="1" applyBorder="1" applyAlignment="1">
      <alignment/>
    </xf>
    <xf numFmtId="166" fontId="1" fillId="0" borderId="16" xfId="62" applyNumberFormat="1" applyFont="1" applyBorder="1" applyAlignment="1">
      <alignment/>
    </xf>
    <xf numFmtId="166" fontId="5" fillId="0" borderId="15" xfId="62" applyNumberFormat="1" applyFont="1" applyBorder="1" applyAlignment="1">
      <alignment/>
    </xf>
    <xf numFmtId="166" fontId="1" fillId="0" borderId="17" xfId="62" applyNumberFormat="1" applyFont="1" applyBorder="1" applyAlignment="1">
      <alignment/>
    </xf>
    <xf numFmtId="166" fontId="5" fillId="0" borderId="17" xfId="62" applyNumberFormat="1" applyFont="1" applyBorder="1" applyAlignment="1">
      <alignment/>
    </xf>
    <xf numFmtId="166" fontId="6" fillId="0" borderId="18" xfId="62" applyNumberFormat="1" applyFont="1" applyBorder="1" applyAlignment="1">
      <alignment/>
    </xf>
    <xf numFmtId="166" fontId="8" fillId="0" borderId="19" xfId="62" applyNumberFormat="1" applyFont="1" applyBorder="1" applyAlignment="1">
      <alignment horizontal="right"/>
    </xf>
    <xf numFmtId="166" fontId="7" fillId="0" borderId="18" xfId="62" applyNumberFormat="1" applyFont="1" applyBorder="1" applyAlignment="1">
      <alignment/>
    </xf>
    <xf numFmtId="0" fontId="1" fillId="0" borderId="20" xfId="0" applyFont="1" applyBorder="1" applyAlignment="1">
      <alignment horizontal="left" indent="1"/>
    </xf>
    <xf numFmtId="0" fontId="1" fillId="0" borderId="21" xfId="0" applyFont="1" applyBorder="1" applyAlignment="1">
      <alignment horizontal="left" indent="1"/>
    </xf>
    <xf numFmtId="0" fontId="1" fillId="0" borderId="22" xfId="0" applyFont="1" applyBorder="1" applyAlignment="1">
      <alignment horizontal="left" indent="1"/>
    </xf>
    <xf numFmtId="0" fontId="8" fillId="0" borderId="23" xfId="0" applyFont="1" applyBorder="1" applyAlignment="1">
      <alignment horizontal="left" indent="1"/>
    </xf>
    <xf numFmtId="0" fontId="1" fillId="0" borderId="21" xfId="0" applyFont="1" applyBorder="1" applyAlignment="1">
      <alignment horizontal="left"/>
    </xf>
    <xf numFmtId="0" fontId="8" fillId="0" borderId="24" xfId="0" applyFont="1" applyFill="1" applyBorder="1" applyAlignment="1">
      <alignment/>
    </xf>
    <xf numFmtId="0" fontId="4" fillId="0" borderId="24" xfId="0" applyFont="1" applyBorder="1" applyAlignment="1">
      <alignment/>
    </xf>
    <xf numFmtId="0" fontId="1" fillId="0" borderId="21" xfId="0" applyFont="1" applyFill="1" applyBorder="1" applyAlignment="1">
      <alignment horizontal="left"/>
    </xf>
    <xf numFmtId="0" fontId="1" fillId="0" borderId="25" xfId="0" applyFont="1" applyFill="1" applyBorder="1" applyAlignment="1">
      <alignment horizontal="left"/>
    </xf>
    <xf numFmtId="0" fontId="1" fillId="0" borderId="21" xfId="0" applyFont="1" applyBorder="1" applyAlignment="1">
      <alignment/>
    </xf>
    <xf numFmtId="0" fontId="1" fillId="0" borderId="26" xfId="0" applyFont="1" applyFill="1" applyBorder="1" applyAlignment="1">
      <alignment horizontal="left"/>
    </xf>
    <xf numFmtId="165" fontId="1" fillId="0" borderId="27" xfId="0" applyNumberFormat="1" applyFont="1" applyBorder="1" applyAlignment="1">
      <alignment horizontal="right"/>
    </xf>
    <xf numFmtId="165" fontId="1" fillId="0" borderId="16" xfId="0" applyNumberFormat="1" applyFont="1" applyBorder="1" applyAlignment="1">
      <alignment horizontal="right"/>
    </xf>
    <xf numFmtId="165" fontId="1" fillId="0" borderId="28" xfId="0" applyNumberFormat="1" applyFont="1" applyBorder="1" applyAlignment="1">
      <alignment horizontal="right"/>
    </xf>
    <xf numFmtId="165" fontId="1" fillId="0" borderId="15" xfId="0" applyNumberFormat="1" applyFont="1" applyBorder="1" applyAlignment="1">
      <alignment horizontal="right"/>
    </xf>
    <xf numFmtId="165" fontId="1" fillId="0" borderId="29" xfId="0" applyNumberFormat="1" applyFont="1" applyBorder="1" applyAlignment="1">
      <alignment horizontal="right"/>
    </xf>
    <xf numFmtId="165" fontId="1" fillId="0" borderId="17" xfId="0" applyNumberFormat="1" applyFont="1" applyBorder="1" applyAlignment="1">
      <alignment horizontal="right"/>
    </xf>
    <xf numFmtId="165" fontId="8" fillId="0" borderId="30" xfId="0" applyNumberFormat="1" applyFont="1" applyBorder="1" applyAlignment="1">
      <alignment horizontal="right"/>
    </xf>
    <xf numFmtId="165" fontId="8" fillId="0" borderId="31" xfId="0" applyNumberFormat="1" applyFont="1" applyBorder="1" applyAlignment="1">
      <alignment horizontal="right"/>
    </xf>
    <xf numFmtId="165" fontId="1" fillId="0" borderId="27" xfId="0" applyNumberFormat="1" applyFont="1" applyBorder="1" applyAlignment="1">
      <alignment/>
    </xf>
    <xf numFmtId="165" fontId="1" fillId="0" borderId="32" xfId="0" applyNumberFormat="1" applyFont="1" applyBorder="1" applyAlignment="1">
      <alignment/>
    </xf>
    <xf numFmtId="165" fontId="1" fillId="0" borderId="28" xfId="0" applyNumberFormat="1" applyFont="1" applyBorder="1" applyAlignment="1">
      <alignment/>
    </xf>
    <xf numFmtId="165" fontId="1" fillId="0" borderId="33" xfId="0" applyNumberFormat="1" applyFont="1" applyBorder="1" applyAlignment="1">
      <alignment/>
    </xf>
    <xf numFmtId="165" fontId="5" fillId="0" borderId="28" xfId="0" applyNumberFormat="1" applyFont="1" applyBorder="1" applyAlignment="1">
      <alignment/>
    </xf>
    <xf numFmtId="165" fontId="5" fillId="0" borderId="15" xfId="0" applyNumberFormat="1" applyFont="1" applyBorder="1" applyAlignment="1">
      <alignment/>
    </xf>
    <xf numFmtId="165" fontId="5" fillId="0" borderId="29" xfId="0" applyNumberFormat="1" applyFont="1" applyBorder="1" applyAlignment="1">
      <alignment/>
    </xf>
    <xf numFmtId="165" fontId="5" fillId="0" borderId="17" xfId="0" applyNumberFormat="1" applyFont="1" applyBorder="1" applyAlignment="1">
      <alignment/>
    </xf>
    <xf numFmtId="165" fontId="7" fillId="0" borderId="34" xfId="0" applyNumberFormat="1" applyFont="1" applyBorder="1" applyAlignment="1">
      <alignment/>
    </xf>
    <xf numFmtId="165" fontId="6" fillId="0" borderId="34" xfId="0" applyNumberFormat="1" applyFont="1" applyBorder="1" applyAlignment="1">
      <alignment/>
    </xf>
    <xf numFmtId="165" fontId="6" fillId="0" borderId="18" xfId="0" applyNumberFormat="1" applyFont="1" applyBorder="1" applyAlignment="1">
      <alignment/>
    </xf>
    <xf numFmtId="165" fontId="1" fillId="0" borderId="35" xfId="0" applyNumberFormat="1" applyFont="1" applyBorder="1" applyAlignment="1">
      <alignment horizontal="right"/>
    </xf>
    <xf numFmtId="165" fontId="1" fillId="0" borderId="36" xfId="0" applyNumberFormat="1" applyFont="1" applyBorder="1" applyAlignment="1">
      <alignment horizontal="right"/>
    </xf>
    <xf numFmtId="165" fontId="1" fillId="0" borderId="37" xfId="0" applyNumberFormat="1" applyFont="1" applyBorder="1" applyAlignment="1">
      <alignment horizontal="right"/>
    </xf>
    <xf numFmtId="165" fontId="8" fillId="0" borderId="38" xfId="0" applyNumberFormat="1" applyFont="1" applyBorder="1" applyAlignment="1">
      <alignment horizontal="right"/>
    </xf>
    <xf numFmtId="165" fontId="1" fillId="0" borderId="39" xfId="0" applyNumberFormat="1" applyFont="1" applyBorder="1" applyAlignment="1">
      <alignment/>
    </xf>
    <xf numFmtId="165" fontId="1" fillId="0" borderId="40" xfId="0" applyNumberFormat="1" applyFont="1" applyBorder="1" applyAlignment="1">
      <alignment/>
    </xf>
    <xf numFmtId="165" fontId="1" fillId="0" borderId="41" xfId="0" applyNumberFormat="1" applyFont="1" applyBorder="1" applyAlignment="1">
      <alignment/>
    </xf>
    <xf numFmtId="165" fontId="7" fillId="0" borderId="42" xfId="0" applyNumberFormat="1" applyFont="1" applyBorder="1" applyAlignment="1">
      <alignment/>
    </xf>
    <xf numFmtId="165" fontId="6" fillId="0" borderId="42" xfId="0" applyNumberFormat="1" applyFont="1" applyBorder="1" applyAlignment="1">
      <alignment/>
    </xf>
    <xf numFmtId="165" fontId="1" fillId="0" borderId="43" xfId="0" applyNumberFormat="1" applyFont="1" applyBorder="1" applyAlignment="1">
      <alignment horizontal="right"/>
    </xf>
    <xf numFmtId="165" fontId="1" fillId="0" borderId="44" xfId="0" applyNumberFormat="1" applyFont="1" applyBorder="1" applyAlignment="1">
      <alignment horizontal="right"/>
    </xf>
    <xf numFmtId="165" fontId="1" fillId="0" borderId="45" xfId="0" applyNumberFormat="1" applyFont="1" applyBorder="1" applyAlignment="1">
      <alignment horizontal="right"/>
    </xf>
    <xf numFmtId="165" fontId="8" fillId="0" borderId="46" xfId="0" applyNumberFormat="1" applyFont="1" applyBorder="1" applyAlignment="1">
      <alignment horizontal="right"/>
    </xf>
    <xf numFmtId="165" fontId="8" fillId="0" borderId="47" xfId="0" applyNumberFormat="1" applyFont="1" applyBorder="1" applyAlignment="1">
      <alignment horizontal="right"/>
    </xf>
    <xf numFmtId="165" fontId="1" fillId="0" borderId="43" xfId="0" applyNumberFormat="1" applyFont="1" applyBorder="1" applyAlignment="1">
      <alignment/>
    </xf>
    <xf numFmtId="165" fontId="1" fillId="0" borderId="44" xfId="0" applyNumberFormat="1" applyFont="1" applyBorder="1" applyAlignment="1">
      <alignment/>
    </xf>
    <xf numFmtId="165" fontId="5" fillId="0" borderId="44" xfId="0" applyNumberFormat="1" applyFont="1" applyBorder="1" applyAlignment="1">
      <alignment/>
    </xf>
    <xf numFmtId="165" fontId="1" fillId="0" borderId="29" xfId="0" applyNumberFormat="1" applyFont="1" applyBorder="1" applyAlignment="1">
      <alignment/>
    </xf>
    <xf numFmtId="165" fontId="5" fillId="0" borderId="45" xfId="0" applyNumberFormat="1" applyFont="1" applyBorder="1" applyAlignment="1">
      <alignment/>
    </xf>
    <xf numFmtId="165" fontId="7" fillId="0" borderId="48" xfId="0" applyNumberFormat="1" applyFont="1" applyBorder="1" applyAlignment="1">
      <alignment/>
    </xf>
    <xf numFmtId="165" fontId="6" fillId="0" borderId="48" xfId="0" applyNumberFormat="1" applyFont="1" applyBorder="1" applyAlignment="1">
      <alignment/>
    </xf>
    <xf numFmtId="165" fontId="7" fillId="0" borderId="49" xfId="0" applyNumberFormat="1" applyFont="1" applyBorder="1" applyAlignment="1">
      <alignment/>
    </xf>
    <xf numFmtId="165" fontId="7" fillId="0" borderId="18" xfId="0" applyNumberFormat="1" applyFont="1" applyBorder="1" applyAlignment="1">
      <alignment/>
    </xf>
    <xf numFmtId="0" fontId="1" fillId="0" borderId="25" xfId="0" applyFont="1" applyFill="1" applyBorder="1" applyAlignment="1">
      <alignment horizontal="left" indent="1"/>
    </xf>
    <xf numFmtId="0" fontId="0" fillId="0" borderId="26" xfId="0" applyBorder="1" applyAlignment="1">
      <alignment/>
    </xf>
    <xf numFmtId="165" fontId="5" fillId="0" borderId="26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1" fillId="0" borderId="50" xfId="0" applyFont="1" applyFill="1" applyBorder="1" applyAlignment="1">
      <alignment horizontal="center"/>
    </xf>
    <xf numFmtId="0" fontId="1" fillId="0" borderId="51" xfId="0" applyFont="1" applyFill="1" applyBorder="1" applyAlignment="1">
      <alignment horizontal="center"/>
    </xf>
    <xf numFmtId="166" fontId="5" fillId="0" borderId="52" xfId="0" applyNumberFormat="1" applyFont="1" applyFill="1" applyBorder="1" applyAlignment="1">
      <alignment/>
    </xf>
    <xf numFmtId="10" fontId="5" fillId="0" borderId="53" xfId="0" applyNumberFormat="1" applyFont="1" applyFill="1" applyBorder="1" applyAlignment="1">
      <alignment/>
    </xf>
    <xf numFmtId="10" fontId="1" fillId="0" borderId="28" xfId="0" applyNumberFormat="1" applyFont="1" applyFill="1" applyBorder="1" applyAlignment="1">
      <alignment horizontal="right"/>
    </xf>
    <xf numFmtId="10" fontId="1" fillId="0" borderId="44" xfId="0" applyNumberFormat="1" applyFont="1" applyFill="1" applyBorder="1" applyAlignment="1">
      <alignment horizontal="right"/>
    </xf>
    <xf numFmtId="10" fontId="1" fillId="0" borderId="29" xfId="0" applyNumberFormat="1" applyFont="1" applyFill="1" applyBorder="1" applyAlignment="1">
      <alignment horizontal="right"/>
    </xf>
    <xf numFmtId="10" fontId="1" fillId="0" borderId="45" xfId="0" applyNumberFormat="1" applyFont="1" applyFill="1" applyBorder="1" applyAlignment="1">
      <alignment horizontal="right"/>
    </xf>
    <xf numFmtId="10" fontId="8" fillId="0" borderId="30" xfId="0" applyNumberFormat="1" applyFont="1" applyFill="1" applyBorder="1" applyAlignment="1">
      <alignment horizontal="right"/>
    </xf>
    <xf numFmtId="10" fontId="8" fillId="0" borderId="47" xfId="0" applyNumberFormat="1" applyFont="1" applyFill="1" applyBorder="1" applyAlignment="1">
      <alignment horizontal="right"/>
    </xf>
    <xf numFmtId="10" fontId="1" fillId="0" borderId="43" xfId="0" applyNumberFormat="1" applyFont="1" applyFill="1" applyBorder="1" applyAlignment="1">
      <alignment/>
    </xf>
    <xf numFmtId="10" fontId="1" fillId="0" borderId="44" xfId="0" applyNumberFormat="1" applyFont="1" applyFill="1" applyBorder="1" applyAlignment="1">
      <alignment/>
    </xf>
    <xf numFmtId="10" fontId="5" fillId="0" borderId="44" xfId="0" applyNumberFormat="1" applyFont="1" applyFill="1" applyBorder="1" applyAlignment="1">
      <alignment/>
    </xf>
    <xf numFmtId="10" fontId="5" fillId="0" borderId="45" xfId="0" applyNumberFormat="1" applyFont="1" applyFill="1" applyBorder="1" applyAlignment="1">
      <alignment/>
    </xf>
    <xf numFmtId="10" fontId="7" fillId="0" borderId="48" xfId="0" applyNumberFormat="1" applyFont="1" applyFill="1" applyBorder="1" applyAlignment="1">
      <alignment/>
    </xf>
    <xf numFmtId="10" fontId="7" fillId="0" borderId="42" xfId="0" applyNumberFormat="1" applyFont="1" applyFill="1" applyBorder="1" applyAlignment="1">
      <alignment/>
    </xf>
    <xf numFmtId="10" fontId="6" fillId="0" borderId="48" xfId="0" applyNumberFormat="1" applyFont="1" applyFill="1" applyBorder="1" applyAlignment="1">
      <alignment/>
    </xf>
    <xf numFmtId="10" fontId="6" fillId="0" borderId="42" xfId="0" applyNumberFormat="1" applyFont="1" applyFill="1" applyBorder="1" applyAlignment="1">
      <alignment/>
    </xf>
    <xf numFmtId="0" fontId="9" fillId="0" borderId="54" xfId="0" applyFont="1" applyFill="1" applyBorder="1" applyAlignment="1">
      <alignment horizontal="center" wrapText="1"/>
    </xf>
    <xf numFmtId="0" fontId="9" fillId="0" borderId="55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56" xfId="0" applyFon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1" fillId="0" borderId="58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59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1" fillId="0" borderId="59" xfId="0" applyFont="1" applyBorder="1" applyAlignment="1">
      <alignment horizontal="center"/>
    </xf>
    <xf numFmtId="0" fontId="1" fillId="0" borderId="55" xfId="0" applyFont="1" applyBorder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35"/>
  <sheetViews>
    <sheetView tabSelected="1" zoomScalePageLayoutView="0" workbookViewId="0" topLeftCell="A4">
      <selection activeCell="M6" sqref="M6"/>
    </sheetView>
  </sheetViews>
  <sheetFormatPr defaultColWidth="9.00390625" defaultRowHeight="12.75"/>
  <cols>
    <col min="1" max="1" width="0.12890625" style="1" customWidth="1"/>
    <col min="2" max="2" width="15.125" style="0" customWidth="1"/>
    <col min="3" max="3" width="9.25390625" style="0" customWidth="1"/>
    <col min="4" max="4" width="9.375" style="0" customWidth="1"/>
    <col min="5" max="5" width="8.125" style="0" customWidth="1"/>
    <col min="6" max="6" width="9.375" style="0" customWidth="1"/>
    <col min="7" max="7" width="9.625" style="0" customWidth="1"/>
    <col min="8" max="8" width="10.125" style="0" bestFit="1" customWidth="1"/>
    <col min="9" max="9" width="9.00390625" style="0" customWidth="1"/>
    <col min="10" max="10" width="10.125" style="0" customWidth="1"/>
    <col min="12" max="12" width="8.75390625" style="0" customWidth="1"/>
    <col min="13" max="13" width="9.125" style="74" customWidth="1"/>
    <col min="14" max="14" width="11.875" style="74" customWidth="1"/>
  </cols>
  <sheetData>
    <row r="1" spans="2:11" ht="18" customHeight="1">
      <c r="B1" s="95" t="s">
        <v>41</v>
      </c>
      <c r="C1" s="95"/>
      <c r="D1" s="95"/>
      <c r="E1" s="95"/>
      <c r="F1" s="95"/>
      <c r="G1" s="95"/>
      <c r="H1" s="95"/>
      <c r="I1" s="95"/>
      <c r="J1" s="95"/>
      <c r="K1" s="1"/>
    </row>
    <row r="2" spans="2:11" ht="12.75" customHeight="1">
      <c r="B2" s="1"/>
      <c r="C2" s="99" t="s">
        <v>35</v>
      </c>
      <c r="D2" s="99"/>
      <c r="E2" s="99"/>
      <c r="F2" s="99"/>
      <c r="G2" s="99"/>
      <c r="H2" s="99"/>
      <c r="I2" s="1"/>
      <c r="J2" s="1"/>
      <c r="K2" s="1"/>
    </row>
    <row r="3" spans="2:12" ht="14.25" customHeight="1" thickBot="1">
      <c r="B3" s="1"/>
      <c r="C3" s="1"/>
      <c r="D3" s="1"/>
      <c r="E3" s="1"/>
      <c r="F3" s="1"/>
      <c r="G3" s="1"/>
      <c r="H3" s="1"/>
      <c r="I3" s="98" t="s">
        <v>19</v>
      </c>
      <c r="J3" s="98"/>
      <c r="K3" s="98"/>
      <c r="L3" s="98"/>
    </row>
    <row r="4" spans="2:14" ht="27.75" customHeight="1" thickBot="1" thickTop="1">
      <c r="B4" s="96" t="s">
        <v>4</v>
      </c>
      <c r="C4" s="102" t="s">
        <v>0</v>
      </c>
      <c r="D4" s="100"/>
      <c r="E4" s="100"/>
      <c r="F4" s="100"/>
      <c r="G4" s="102" t="s">
        <v>2</v>
      </c>
      <c r="H4" s="103"/>
      <c r="I4" s="103"/>
      <c r="J4" s="104"/>
      <c r="K4" s="100" t="s">
        <v>3</v>
      </c>
      <c r="L4" s="101"/>
      <c r="M4" s="93" t="s">
        <v>36</v>
      </c>
      <c r="N4" s="94"/>
    </row>
    <row r="5" spans="2:14" ht="16.5" thickBot="1">
      <c r="B5" s="97"/>
      <c r="C5" s="4">
        <v>2010</v>
      </c>
      <c r="D5" s="4">
        <v>2011</v>
      </c>
      <c r="E5" s="3" t="s">
        <v>20</v>
      </c>
      <c r="F5" s="5" t="s">
        <v>1</v>
      </c>
      <c r="G5" s="2">
        <v>2010</v>
      </c>
      <c r="H5" s="4">
        <v>2011</v>
      </c>
      <c r="I5" s="3" t="s">
        <v>20</v>
      </c>
      <c r="J5" s="6" t="s">
        <v>1</v>
      </c>
      <c r="K5" s="4">
        <v>2011</v>
      </c>
      <c r="L5" s="6" t="s">
        <v>1</v>
      </c>
      <c r="M5" s="75" t="s">
        <v>30</v>
      </c>
      <c r="N5" s="76" t="s">
        <v>31</v>
      </c>
    </row>
    <row r="6" spans="2:14" ht="16.5" thickTop="1">
      <c r="B6" s="18" t="s">
        <v>5</v>
      </c>
      <c r="C6" s="29">
        <v>16603.9897</v>
      </c>
      <c r="D6" s="30">
        <v>18806.245</v>
      </c>
      <c r="E6" s="8">
        <f aca="true" t="shared" si="0" ref="E6:E12">D6/C6</f>
        <v>1.1326341041996673</v>
      </c>
      <c r="F6" s="48">
        <f aca="true" t="shared" si="1" ref="F6:F13">D6-C6</f>
        <v>2202.2553000000007</v>
      </c>
      <c r="G6" s="29">
        <v>14602.8151</v>
      </c>
      <c r="H6" s="30">
        <v>16931.1797</v>
      </c>
      <c r="I6" s="8">
        <f aca="true" t="shared" si="2" ref="I6:I12">H6/G6</f>
        <v>1.159446283751138</v>
      </c>
      <c r="J6" s="48">
        <f aca="true" t="shared" si="3" ref="J6:J13">H6-G6</f>
        <v>2328.364600000001</v>
      </c>
      <c r="K6" s="29">
        <f aca="true" t="shared" si="4" ref="K6:K13">D6-H6</f>
        <v>1875.0652999999984</v>
      </c>
      <c r="L6" s="57">
        <f aca="true" t="shared" si="5" ref="L6:L13">F6-J6</f>
        <v>-126.10930000000008</v>
      </c>
      <c r="M6" s="77">
        <f aca="true" t="shared" si="6" ref="M6:M34">D6/73896.7</f>
        <v>0.254493705402271</v>
      </c>
      <c r="N6" s="78">
        <f aca="true" t="shared" si="7" ref="N6:N32">H6/67292.2</f>
        <v>0.2516068682551618</v>
      </c>
    </row>
    <row r="7" spans="2:14" ht="15.75">
      <c r="B7" s="19" t="s">
        <v>6</v>
      </c>
      <c r="C7" s="31">
        <v>3207.2384</v>
      </c>
      <c r="D7" s="32">
        <v>4029.8033</v>
      </c>
      <c r="E7" s="8">
        <f t="shared" si="0"/>
        <v>1.2564713929591265</v>
      </c>
      <c r="F7" s="48">
        <f t="shared" si="1"/>
        <v>822.5648999999999</v>
      </c>
      <c r="G7" s="31">
        <v>3743.8145</v>
      </c>
      <c r="H7" s="32">
        <v>4029.8179</v>
      </c>
      <c r="I7" s="7">
        <f t="shared" si="2"/>
        <v>1.0763935820003903</v>
      </c>
      <c r="J7" s="49">
        <f t="shared" si="3"/>
        <v>286.00340000000006</v>
      </c>
      <c r="K7" s="31">
        <f t="shared" si="4"/>
        <v>-0.014599999999973079</v>
      </c>
      <c r="L7" s="58">
        <f t="shared" si="5"/>
        <v>536.5614999999998</v>
      </c>
      <c r="M7" s="79">
        <f t="shared" si="6"/>
        <v>0.0545329263688365</v>
      </c>
      <c r="N7" s="80">
        <f t="shared" si="7"/>
        <v>0.059885364128383384</v>
      </c>
    </row>
    <row r="8" spans="2:14" ht="15.75">
      <c r="B8" s="19" t="s">
        <v>7</v>
      </c>
      <c r="C8" s="31">
        <v>3631.0935</v>
      </c>
      <c r="D8" s="32">
        <v>3735.565</v>
      </c>
      <c r="E8" s="8">
        <f t="shared" si="0"/>
        <v>1.0287713604730917</v>
      </c>
      <c r="F8" s="48">
        <f t="shared" si="1"/>
        <v>104.4715000000001</v>
      </c>
      <c r="G8" s="31">
        <v>2595.3075</v>
      </c>
      <c r="H8" s="32">
        <v>2955.0774</v>
      </c>
      <c r="I8" s="7">
        <f t="shared" si="2"/>
        <v>1.1386232267274687</v>
      </c>
      <c r="J8" s="49">
        <f t="shared" si="3"/>
        <v>359.76990000000023</v>
      </c>
      <c r="K8" s="31">
        <f>D8-H8</f>
        <v>780.4875999999999</v>
      </c>
      <c r="L8" s="58">
        <f t="shared" si="5"/>
        <v>-255.29840000000013</v>
      </c>
      <c r="M8" s="79">
        <f t="shared" si="6"/>
        <v>0.050551174815654826</v>
      </c>
      <c r="N8" s="80">
        <f t="shared" si="7"/>
        <v>0.043914114860266126</v>
      </c>
    </row>
    <row r="9" spans="2:14" ht="15.75">
      <c r="B9" s="19" t="s">
        <v>9</v>
      </c>
      <c r="C9" s="31">
        <v>3284.6137</v>
      </c>
      <c r="D9" s="32">
        <v>3545.7493</v>
      </c>
      <c r="E9" s="7">
        <f t="shared" si="0"/>
        <v>1.0795026824615632</v>
      </c>
      <c r="F9" s="49">
        <f t="shared" si="1"/>
        <v>261.13560000000007</v>
      </c>
      <c r="G9" s="31">
        <v>2249.7298</v>
      </c>
      <c r="H9" s="32">
        <v>2488.2964</v>
      </c>
      <c r="I9" s="7">
        <f t="shared" si="2"/>
        <v>1.106042334506126</v>
      </c>
      <c r="J9" s="49">
        <f t="shared" si="3"/>
        <v>238.5666000000001</v>
      </c>
      <c r="K9" s="31">
        <f t="shared" si="4"/>
        <v>1057.4528999999998</v>
      </c>
      <c r="L9" s="58">
        <f t="shared" si="5"/>
        <v>22.56899999999996</v>
      </c>
      <c r="M9" s="79">
        <f t="shared" si="6"/>
        <v>0.047982512074287484</v>
      </c>
      <c r="N9" s="80">
        <f t="shared" si="7"/>
        <v>0.03697748624654864</v>
      </c>
    </row>
    <row r="10" spans="2:14" ht="15.75">
      <c r="B10" s="20" t="s">
        <v>40</v>
      </c>
      <c r="C10" s="31">
        <v>3574.0856</v>
      </c>
      <c r="D10" s="32">
        <v>3414.314</v>
      </c>
      <c r="E10" s="7">
        <f>D10/C10</f>
        <v>0.9552972094456831</v>
      </c>
      <c r="F10" s="49">
        <f t="shared" si="1"/>
        <v>-159.77160000000003</v>
      </c>
      <c r="G10" s="31">
        <v>1129.1509</v>
      </c>
      <c r="H10" s="32">
        <v>1343.3358</v>
      </c>
      <c r="I10" s="7">
        <f>H10/G10</f>
        <v>1.1896866928946344</v>
      </c>
      <c r="J10" s="49">
        <f t="shared" si="3"/>
        <v>214.18489999999997</v>
      </c>
      <c r="K10" s="31">
        <f t="shared" si="4"/>
        <v>2070.9781999999996</v>
      </c>
      <c r="L10" s="58">
        <f t="shared" si="5"/>
        <v>-373.9565</v>
      </c>
      <c r="M10" s="79">
        <f t="shared" si="6"/>
        <v>0.046203876492455005</v>
      </c>
      <c r="N10" s="80">
        <f t="shared" si="7"/>
        <v>0.019962726735045074</v>
      </c>
    </row>
    <row r="11" spans="2:14" ht="15.75">
      <c r="B11" s="20" t="s">
        <v>11</v>
      </c>
      <c r="C11" s="31">
        <v>2097.8306</v>
      </c>
      <c r="D11" s="32">
        <v>2053.2636</v>
      </c>
      <c r="E11" s="7">
        <f>D11/C11</f>
        <v>0.9787556726458277</v>
      </c>
      <c r="F11" s="49">
        <f t="shared" si="1"/>
        <v>-44.56699999999955</v>
      </c>
      <c r="G11" s="31">
        <v>735.9287</v>
      </c>
      <c r="H11" s="32">
        <v>811.1065</v>
      </c>
      <c r="I11" s="7">
        <f>H11/G11</f>
        <v>1.1021536461344692</v>
      </c>
      <c r="J11" s="49">
        <f t="shared" si="3"/>
        <v>75.17779999999993</v>
      </c>
      <c r="K11" s="31">
        <f t="shared" si="4"/>
        <v>1242.1571000000004</v>
      </c>
      <c r="L11" s="58">
        <f t="shared" si="5"/>
        <v>-119.74479999999949</v>
      </c>
      <c r="M11" s="79">
        <f t="shared" si="6"/>
        <v>0.027785592590738158</v>
      </c>
      <c r="N11" s="80">
        <f t="shared" si="7"/>
        <v>0.012053499514059578</v>
      </c>
    </row>
    <row r="12" spans="2:14" ht="15.75">
      <c r="B12" s="71" t="s">
        <v>8</v>
      </c>
      <c r="C12" s="31">
        <v>2084.1719</v>
      </c>
      <c r="D12" s="32">
        <v>1844.5522</v>
      </c>
      <c r="E12" s="7">
        <f t="shared" si="0"/>
        <v>0.8850288212790894</v>
      </c>
      <c r="F12" s="49">
        <f t="shared" si="1"/>
        <v>-239.61969999999974</v>
      </c>
      <c r="G12" s="31">
        <v>2733.409</v>
      </c>
      <c r="H12" s="32">
        <v>2896.4849</v>
      </c>
      <c r="I12" s="7">
        <f t="shared" si="2"/>
        <v>1.0596602630634493</v>
      </c>
      <c r="J12" s="49">
        <f t="shared" si="3"/>
        <v>163.07589999999982</v>
      </c>
      <c r="K12" s="31">
        <f t="shared" si="4"/>
        <v>-1051.9326999999998</v>
      </c>
      <c r="L12" s="58">
        <f t="shared" si="5"/>
        <v>-402.69559999999956</v>
      </c>
      <c r="M12" s="79">
        <f t="shared" si="6"/>
        <v>0.024961225602767107</v>
      </c>
      <c r="N12" s="80">
        <f t="shared" si="7"/>
        <v>0.04304339730310497</v>
      </c>
    </row>
    <row r="13" spans="2:14" ht="15.75">
      <c r="B13" s="20" t="s">
        <v>10</v>
      </c>
      <c r="C13" s="31">
        <v>984.395</v>
      </c>
      <c r="D13" s="32">
        <v>1167.628</v>
      </c>
      <c r="E13" s="7">
        <f aca="true" t="shared" si="8" ref="E13:E19">D13/C13</f>
        <v>1.1861376784725643</v>
      </c>
      <c r="F13" s="49">
        <f t="shared" si="1"/>
        <v>183.23299999999995</v>
      </c>
      <c r="G13" s="31">
        <v>1353.1497</v>
      </c>
      <c r="H13" s="32">
        <v>1489.4477</v>
      </c>
      <c r="I13" s="7">
        <f aca="true" t="shared" si="9" ref="I13:I19">H13/G13</f>
        <v>1.1007264754224901</v>
      </c>
      <c r="J13" s="49">
        <f t="shared" si="3"/>
        <v>136.298</v>
      </c>
      <c r="K13" s="31">
        <f t="shared" si="4"/>
        <v>-321.8197</v>
      </c>
      <c r="L13" s="58">
        <f t="shared" si="5"/>
        <v>46.934999999999945</v>
      </c>
      <c r="M13" s="79">
        <f t="shared" si="6"/>
        <v>0.015800813838777645</v>
      </c>
      <c r="N13" s="80">
        <f t="shared" si="7"/>
        <v>0.022134031878880463</v>
      </c>
    </row>
    <row r="14" spans="2:14" ht="15.75">
      <c r="B14" s="20" t="s">
        <v>12</v>
      </c>
      <c r="C14" s="31">
        <v>657.4494</v>
      </c>
      <c r="D14" s="32">
        <v>751.5133</v>
      </c>
      <c r="E14" s="7">
        <f t="shared" si="8"/>
        <v>1.143073976491575</v>
      </c>
      <c r="F14" s="49">
        <f aca="true" t="shared" si="10" ref="F14:F19">D14-C14</f>
        <v>94.06389999999999</v>
      </c>
      <c r="G14" s="31">
        <v>544.9426</v>
      </c>
      <c r="H14" s="32">
        <v>810.6855</v>
      </c>
      <c r="I14" s="7">
        <f t="shared" si="9"/>
        <v>1.4876530115281867</v>
      </c>
      <c r="J14" s="49">
        <f aca="true" t="shared" si="11" ref="J14:J19">H14-G14</f>
        <v>265.7429000000001</v>
      </c>
      <c r="K14" s="31">
        <f aca="true" t="shared" si="12" ref="K14:K19">D14-H14</f>
        <v>-59.17220000000009</v>
      </c>
      <c r="L14" s="58">
        <f aca="true" t="shared" si="13" ref="L14:L19">F14-J14</f>
        <v>-171.6790000000001</v>
      </c>
      <c r="M14" s="79">
        <f t="shared" si="6"/>
        <v>0.010169781600531553</v>
      </c>
      <c r="N14" s="80">
        <f t="shared" si="7"/>
        <v>0.012047243216895867</v>
      </c>
    </row>
    <row r="15" spans="2:14" ht="15.75">
      <c r="B15" s="20" t="s">
        <v>14</v>
      </c>
      <c r="C15" s="31">
        <v>433.6675</v>
      </c>
      <c r="D15" s="32">
        <v>485.5238</v>
      </c>
      <c r="E15" s="7">
        <f t="shared" si="8"/>
        <v>1.1195761729896752</v>
      </c>
      <c r="F15" s="49">
        <f t="shared" si="10"/>
        <v>51.856299999999976</v>
      </c>
      <c r="G15" s="31">
        <v>423.7169</v>
      </c>
      <c r="H15" s="32">
        <v>407.5112</v>
      </c>
      <c r="I15" s="7">
        <f t="shared" si="9"/>
        <v>0.9617534726606373</v>
      </c>
      <c r="J15" s="49">
        <f t="shared" si="11"/>
        <v>-16.205700000000036</v>
      </c>
      <c r="K15" s="31">
        <f t="shared" si="12"/>
        <v>78.01260000000002</v>
      </c>
      <c r="L15" s="58">
        <f t="shared" si="13"/>
        <v>68.06200000000001</v>
      </c>
      <c r="M15" s="79">
        <f t="shared" si="6"/>
        <v>0.00657030422197473</v>
      </c>
      <c r="N15" s="80">
        <f t="shared" si="7"/>
        <v>0.006055845997010054</v>
      </c>
    </row>
    <row r="16" spans="2:14" ht="15.75">
      <c r="B16" s="20" t="s">
        <v>16</v>
      </c>
      <c r="C16" s="31">
        <v>289.1242</v>
      </c>
      <c r="D16" s="32">
        <v>269.7223</v>
      </c>
      <c r="E16" s="7">
        <f>D16/C16</f>
        <v>0.932894237147911</v>
      </c>
      <c r="F16" s="49">
        <f>D16-C16</f>
        <v>-19.401899999999955</v>
      </c>
      <c r="G16" s="31">
        <v>73.5221</v>
      </c>
      <c r="H16" s="32">
        <v>86.6533</v>
      </c>
      <c r="I16" s="7">
        <f>H16/G16</f>
        <v>1.1786020801908543</v>
      </c>
      <c r="J16" s="49">
        <f>H16-G16</f>
        <v>13.131200000000007</v>
      </c>
      <c r="K16" s="31">
        <f>D16-H16</f>
        <v>183.06900000000002</v>
      </c>
      <c r="L16" s="58">
        <f>F16-J16</f>
        <v>-32.53309999999996</v>
      </c>
      <c r="M16" s="79">
        <f t="shared" si="6"/>
        <v>0.0036499911362753686</v>
      </c>
      <c r="N16" s="80">
        <f t="shared" si="7"/>
        <v>0.001287716852770455</v>
      </c>
    </row>
    <row r="17" spans="2:14" ht="15.75">
      <c r="B17" s="20" t="s">
        <v>15</v>
      </c>
      <c r="C17" s="31">
        <v>289.6038</v>
      </c>
      <c r="D17" s="32">
        <v>246.4461</v>
      </c>
      <c r="E17" s="7">
        <f>D17/C17</f>
        <v>0.850976748233276</v>
      </c>
      <c r="F17" s="49">
        <f>D17-C17</f>
        <v>-43.15769999999998</v>
      </c>
      <c r="G17" s="31">
        <v>102.4335</v>
      </c>
      <c r="H17" s="32">
        <v>137.6554</v>
      </c>
      <c r="I17" s="7">
        <f>H17/G17</f>
        <v>1.343851376746865</v>
      </c>
      <c r="J17" s="49">
        <f>H17-G17</f>
        <v>35.22189999999999</v>
      </c>
      <c r="K17" s="31">
        <f>D17-H17</f>
        <v>108.79070000000002</v>
      </c>
      <c r="L17" s="58">
        <f>F17-J17</f>
        <v>-78.37959999999997</v>
      </c>
      <c r="M17" s="79">
        <f t="shared" si="6"/>
        <v>0.003335008193870633</v>
      </c>
      <c r="N17" s="80">
        <f t="shared" si="7"/>
        <v>0.002045636789999435</v>
      </c>
    </row>
    <row r="18" spans="2:14" ht="15.75">
      <c r="B18" s="20" t="s">
        <v>13</v>
      </c>
      <c r="C18" s="31">
        <v>226.8751</v>
      </c>
      <c r="D18" s="32">
        <v>196.3447</v>
      </c>
      <c r="E18" s="7">
        <f t="shared" si="8"/>
        <v>0.8654308031158994</v>
      </c>
      <c r="F18" s="49">
        <f t="shared" si="10"/>
        <v>-30.530400000000014</v>
      </c>
      <c r="G18" s="31">
        <v>298.542</v>
      </c>
      <c r="H18" s="32">
        <v>368.5145</v>
      </c>
      <c r="I18" s="7">
        <f t="shared" si="9"/>
        <v>1.2343807571463983</v>
      </c>
      <c r="J18" s="49">
        <f t="shared" si="11"/>
        <v>69.97250000000003</v>
      </c>
      <c r="K18" s="31">
        <f t="shared" si="12"/>
        <v>-172.1698</v>
      </c>
      <c r="L18" s="58">
        <f t="shared" si="13"/>
        <v>-100.50290000000004</v>
      </c>
      <c r="M18" s="79">
        <f t="shared" si="6"/>
        <v>0.0026570158072011336</v>
      </c>
      <c r="N18" s="80">
        <f t="shared" si="7"/>
        <v>0.005476333066833898</v>
      </c>
    </row>
    <row r="19" spans="2:14" ht="15.75">
      <c r="B19" s="20" t="s">
        <v>17</v>
      </c>
      <c r="C19" s="31">
        <v>185.5774</v>
      </c>
      <c r="D19" s="32">
        <v>137.4876</v>
      </c>
      <c r="E19" s="7">
        <f t="shared" si="8"/>
        <v>0.7408639198523095</v>
      </c>
      <c r="F19" s="49">
        <f t="shared" si="10"/>
        <v>-48.089800000000025</v>
      </c>
      <c r="G19" s="31">
        <v>307.6644</v>
      </c>
      <c r="H19" s="32">
        <v>327.8151</v>
      </c>
      <c r="I19" s="7">
        <f t="shared" si="9"/>
        <v>1.0654957154613922</v>
      </c>
      <c r="J19" s="49">
        <f t="shared" si="11"/>
        <v>20.150699999999972</v>
      </c>
      <c r="K19" s="31">
        <f t="shared" si="12"/>
        <v>-190.3275</v>
      </c>
      <c r="L19" s="58">
        <f t="shared" si="13"/>
        <v>-68.2405</v>
      </c>
      <c r="M19" s="79">
        <f t="shared" si="6"/>
        <v>0.0018605377506708688</v>
      </c>
      <c r="N19" s="80">
        <f t="shared" si="7"/>
        <v>0.004871517055468538</v>
      </c>
    </row>
    <row r="20" spans="2:14" ht="16.5" thickBot="1">
      <c r="B20" s="20" t="s">
        <v>18</v>
      </c>
      <c r="C20" s="33">
        <v>61.6318</v>
      </c>
      <c r="D20" s="34">
        <v>64.8765</v>
      </c>
      <c r="E20" s="9">
        <f aca="true" t="shared" si="14" ref="E20:E27">D20/C20</f>
        <v>1.0526465233856548</v>
      </c>
      <c r="F20" s="50">
        <f aca="true" t="shared" si="15" ref="F20:F34">D20-C20</f>
        <v>3.2446999999999946</v>
      </c>
      <c r="G20" s="33">
        <v>75.2564</v>
      </c>
      <c r="H20" s="34">
        <v>64.5644</v>
      </c>
      <c r="I20" s="9">
        <f aca="true" t="shared" si="16" ref="I20:I27">H20/G20</f>
        <v>0.857925704657677</v>
      </c>
      <c r="J20" s="50">
        <f aca="true" t="shared" si="17" ref="J20:J34">H20-G20</f>
        <v>-10.691999999999993</v>
      </c>
      <c r="K20" s="33">
        <f aca="true" t="shared" si="18" ref="K20:K34">D20-H20</f>
        <v>0.3120999999999867</v>
      </c>
      <c r="L20" s="59">
        <f aca="true" t="shared" si="19" ref="L20:L34">F20-J20</f>
        <v>13.936699999999988</v>
      </c>
      <c r="M20" s="81">
        <f t="shared" si="6"/>
        <v>0.0008779350092764629</v>
      </c>
      <c r="N20" s="82">
        <f t="shared" si="7"/>
        <v>0.0009594633553368742</v>
      </c>
    </row>
    <row r="21" spans="2:14" ht="16.5" thickBot="1">
      <c r="B21" s="21" t="s">
        <v>21</v>
      </c>
      <c r="C21" s="35">
        <f>SUM(C6:C20)</f>
        <v>37611.347599999994</v>
      </c>
      <c r="D21" s="36">
        <f>SUM(D6:D20)</f>
        <v>40749.0347</v>
      </c>
      <c r="E21" s="16">
        <f t="shared" si="14"/>
        <v>1.0834239478300427</v>
      </c>
      <c r="F21" s="51">
        <f t="shared" si="15"/>
        <v>3137.687100000003</v>
      </c>
      <c r="G21" s="35">
        <f>SUM(G6:G20)</f>
        <v>30969.3831</v>
      </c>
      <c r="H21" s="51">
        <f>SUM(H6:H20)</f>
        <v>35148.14570000001</v>
      </c>
      <c r="I21" s="16">
        <f t="shared" si="16"/>
        <v>1.1349320581074154</v>
      </c>
      <c r="J21" s="60">
        <f t="shared" si="17"/>
        <v>4178.762600000009</v>
      </c>
      <c r="K21" s="35">
        <f t="shared" si="18"/>
        <v>5600.888999999988</v>
      </c>
      <c r="L21" s="61">
        <f t="shared" si="19"/>
        <v>-1041.0755000000063</v>
      </c>
      <c r="M21" s="83">
        <f t="shared" si="6"/>
        <v>0.5514324009055884</v>
      </c>
      <c r="N21" s="84">
        <f t="shared" si="7"/>
        <v>0.5223212452557653</v>
      </c>
    </row>
    <row r="22" spans="2:14" ht="16.5" thickBot="1">
      <c r="B22" s="22" t="s">
        <v>39</v>
      </c>
      <c r="C22" s="39">
        <v>3548.9115</v>
      </c>
      <c r="D22" s="40">
        <v>4174.3013</v>
      </c>
      <c r="E22" s="10">
        <f>D22/C22</f>
        <v>1.1762201734250064</v>
      </c>
      <c r="F22" s="53">
        <f>D22-C22</f>
        <v>625.3897999999999</v>
      </c>
      <c r="G22" s="39">
        <v>1560.6775</v>
      </c>
      <c r="H22" s="40">
        <v>2056.0299</v>
      </c>
      <c r="I22" s="10">
        <f>H22/G22</f>
        <v>1.3173957463985992</v>
      </c>
      <c r="J22" s="53">
        <f>H22-G22</f>
        <v>495.3524</v>
      </c>
      <c r="K22" s="39">
        <f>D22-H22</f>
        <v>2118.2714</v>
      </c>
      <c r="L22" s="63">
        <f>F22-J22</f>
        <v>130.03739999999993</v>
      </c>
      <c r="M22" s="81">
        <f t="shared" si="6"/>
        <v>0.05648833168463545</v>
      </c>
      <c r="N22" s="86">
        <f t="shared" si="7"/>
        <v>0.030553762546030597</v>
      </c>
    </row>
    <row r="23" spans="2:14" ht="16.5" thickTop="1">
      <c r="B23" s="22" t="s">
        <v>29</v>
      </c>
      <c r="C23" s="39">
        <v>3505.0024</v>
      </c>
      <c r="D23" s="40">
        <v>3967.3435</v>
      </c>
      <c r="E23" s="10">
        <f>D23/C23</f>
        <v>1.1319089253690668</v>
      </c>
      <c r="F23" s="53">
        <f t="shared" si="15"/>
        <v>462.3411000000001</v>
      </c>
      <c r="G23" s="39">
        <v>2501.6196</v>
      </c>
      <c r="H23" s="40">
        <v>3200.0585</v>
      </c>
      <c r="I23" s="10">
        <f>H23/G23</f>
        <v>1.2791946865142887</v>
      </c>
      <c r="J23" s="53">
        <f t="shared" si="17"/>
        <v>698.4389000000001</v>
      </c>
      <c r="K23" s="39">
        <f t="shared" si="18"/>
        <v>767.2849999999999</v>
      </c>
      <c r="L23" s="63">
        <f t="shared" si="19"/>
        <v>-236.0978</v>
      </c>
      <c r="M23" s="77">
        <f t="shared" si="6"/>
        <v>0.05368769512035044</v>
      </c>
      <c r="N23" s="78">
        <f t="shared" si="7"/>
        <v>0.047554672012506655</v>
      </c>
    </row>
    <row r="24" spans="2:14" ht="15.75">
      <c r="B24" s="22" t="s">
        <v>38</v>
      </c>
      <c r="C24" s="37">
        <v>2418.8595</v>
      </c>
      <c r="D24" s="38">
        <v>2896.2433</v>
      </c>
      <c r="E24" s="11">
        <f>D24/C24</f>
        <v>1.1973590446241298</v>
      </c>
      <c r="F24" s="52">
        <f>D24-C24</f>
        <v>477.38380000000006</v>
      </c>
      <c r="G24" s="37">
        <v>3190.7319</v>
      </c>
      <c r="H24" s="38">
        <v>3299.1632</v>
      </c>
      <c r="I24" s="11">
        <f>H24/G24</f>
        <v>1.0339832061728533</v>
      </c>
      <c r="J24" s="52">
        <f>H24-G24</f>
        <v>108.43129999999974</v>
      </c>
      <c r="K24" s="37">
        <f>D24-H24</f>
        <v>-402.91989999999987</v>
      </c>
      <c r="L24" s="62">
        <f>F24-J24</f>
        <v>368.9525000000003</v>
      </c>
      <c r="M24" s="81">
        <f t="shared" si="6"/>
        <v>0.03919313447014549</v>
      </c>
      <c r="N24" s="85">
        <f t="shared" si="7"/>
        <v>0.049027423683577</v>
      </c>
    </row>
    <row r="25" spans="2:14" ht="15.75">
      <c r="B25" s="22" t="s">
        <v>37</v>
      </c>
      <c r="C25" s="39">
        <v>2253.1549</v>
      </c>
      <c r="D25" s="40">
        <v>2781.2385</v>
      </c>
      <c r="E25" s="10">
        <f t="shared" si="14"/>
        <v>1.2343751865439876</v>
      </c>
      <c r="F25" s="53">
        <f t="shared" si="15"/>
        <v>528.0835999999999</v>
      </c>
      <c r="G25" s="39">
        <v>1964.7023</v>
      </c>
      <c r="H25" s="40">
        <v>2183.1023</v>
      </c>
      <c r="I25" s="10">
        <f t="shared" si="16"/>
        <v>1.1111618793340854</v>
      </c>
      <c r="J25" s="53">
        <f t="shared" si="17"/>
        <v>218.4000000000001</v>
      </c>
      <c r="K25" s="39">
        <f t="shared" si="18"/>
        <v>598.1361999999999</v>
      </c>
      <c r="L25" s="63">
        <f t="shared" si="19"/>
        <v>309.68359999999984</v>
      </c>
      <c r="M25" s="81">
        <f t="shared" si="6"/>
        <v>0.03763684305253144</v>
      </c>
      <c r="N25" s="86">
        <f t="shared" si="7"/>
        <v>0.032442129994263824</v>
      </c>
    </row>
    <row r="26" spans="2:14" ht="15.75">
      <c r="B26" s="22" t="s">
        <v>22</v>
      </c>
      <c r="C26" s="39">
        <v>686.4985</v>
      </c>
      <c r="D26" s="40">
        <v>807.8101</v>
      </c>
      <c r="E26" s="10">
        <f t="shared" si="14"/>
        <v>1.176710655595023</v>
      </c>
      <c r="F26" s="53">
        <f t="shared" si="15"/>
        <v>121.3116</v>
      </c>
      <c r="G26" s="39">
        <v>591.7672</v>
      </c>
      <c r="H26" s="40">
        <v>715.8042</v>
      </c>
      <c r="I26" s="10">
        <f t="shared" si="16"/>
        <v>1.2096043849676021</v>
      </c>
      <c r="J26" s="53">
        <f t="shared" si="17"/>
        <v>124.03700000000003</v>
      </c>
      <c r="K26" s="39">
        <f t="shared" si="18"/>
        <v>92.0059</v>
      </c>
      <c r="L26" s="63">
        <f t="shared" si="19"/>
        <v>-2.725400000000036</v>
      </c>
      <c r="M26" s="81">
        <f t="shared" si="6"/>
        <v>0.010931612643054428</v>
      </c>
      <c r="N26" s="86">
        <f t="shared" si="7"/>
        <v>0.010637253649011328</v>
      </c>
    </row>
    <row r="27" spans="2:14" ht="15.75">
      <c r="B27" s="27" t="s">
        <v>32</v>
      </c>
      <c r="C27" s="39">
        <v>540.313</v>
      </c>
      <c r="D27" s="40">
        <v>658.0754</v>
      </c>
      <c r="E27" s="10">
        <f t="shared" si="14"/>
        <v>1.2179521869731063</v>
      </c>
      <c r="F27" s="53">
        <f t="shared" si="15"/>
        <v>117.76239999999996</v>
      </c>
      <c r="G27" s="39">
        <v>139.4245</v>
      </c>
      <c r="H27" s="40">
        <v>184.0825</v>
      </c>
      <c r="I27" s="10">
        <f t="shared" si="16"/>
        <v>1.3203023858790959</v>
      </c>
      <c r="J27" s="53">
        <f t="shared" si="17"/>
        <v>44.658000000000015</v>
      </c>
      <c r="K27" s="39">
        <f t="shared" si="18"/>
        <v>473.99289999999996</v>
      </c>
      <c r="L27" s="63">
        <f t="shared" si="19"/>
        <v>73.10439999999994</v>
      </c>
      <c r="M27" s="81">
        <f t="shared" si="6"/>
        <v>0.008905342187134202</v>
      </c>
      <c r="N27" s="86">
        <f t="shared" si="7"/>
        <v>0.0027355696499742916</v>
      </c>
    </row>
    <row r="28" spans="2:14" ht="15.75">
      <c r="B28" s="25" t="s">
        <v>24</v>
      </c>
      <c r="C28" s="41">
        <v>150.6988</v>
      </c>
      <c r="D28" s="42">
        <v>173.2852</v>
      </c>
      <c r="E28" s="10">
        <f aca="true" t="shared" si="20" ref="E28:E34">D28/C28</f>
        <v>1.1498777694314752</v>
      </c>
      <c r="F28" s="53">
        <f t="shared" si="15"/>
        <v>22.586399999999998</v>
      </c>
      <c r="G28" s="41">
        <v>46.2628</v>
      </c>
      <c r="H28" s="42">
        <v>60.1108</v>
      </c>
      <c r="I28" s="12">
        <f aca="true" t="shared" si="21" ref="I28:I34">H28/G28</f>
        <v>1.2993333736825268</v>
      </c>
      <c r="J28" s="53">
        <f t="shared" si="17"/>
        <v>13.847999999999999</v>
      </c>
      <c r="K28" s="39">
        <f t="shared" si="18"/>
        <v>113.1744</v>
      </c>
      <c r="L28" s="64">
        <f t="shared" si="19"/>
        <v>8.738399999999999</v>
      </c>
      <c r="M28" s="81">
        <f t="shared" si="6"/>
        <v>0.002344965336747108</v>
      </c>
      <c r="N28" s="87">
        <f t="shared" si="7"/>
        <v>0.0008932803504715257</v>
      </c>
    </row>
    <row r="29" spans="2:14" ht="15.75">
      <c r="B29" s="25" t="s">
        <v>23</v>
      </c>
      <c r="C29" s="41">
        <v>114.5286</v>
      </c>
      <c r="D29" s="42">
        <v>117.0084</v>
      </c>
      <c r="E29" s="10">
        <f>D29/C29</f>
        <v>1.0216522335905616</v>
      </c>
      <c r="F29" s="53">
        <f>D29-C29</f>
        <v>2.4797999999999973</v>
      </c>
      <c r="G29" s="41">
        <v>13.0881</v>
      </c>
      <c r="H29" s="42">
        <v>16.2002</v>
      </c>
      <c r="I29" s="12">
        <f>H29/G29</f>
        <v>1.2377808849260012</v>
      </c>
      <c r="J29" s="53">
        <f>H29-G29</f>
        <v>3.112099999999998</v>
      </c>
      <c r="K29" s="39">
        <f>D29-H29</f>
        <v>100.8082</v>
      </c>
      <c r="L29" s="64">
        <f>F29-J29</f>
        <v>-0.6323000000000008</v>
      </c>
      <c r="M29" s="81">
        <f t="shared" si="6"/>
        <v>0.0015834049423045955</v>
      </c>
      <c r="N29" s="87">
        <f t="shared" si="7"/>
        <v>0.0002407440981272718</v>
      </c>
    </row>
    <row r="30" spans="2:14" ht="15.75">
      <c r="B30" s="25" t="s">
        <v>25</v>
      </c>
      <c r="C30" s="41">
        <v>59.4633</v>
      </c>
      <c r="D30" s="42">
        <v>140.6433</v>
      </c>
      <c r="E30" s="10">
        <f>D30/C30</f>
        <v>2.3652118197274623</v>
      </c>
      <c r="F30" s="53">
        <f>D30-C30</f>
        <v>81.18</v>
      </c>
      <c r="G30" s="41">
        <v>11.8729</v>
      </c>
      <c r="H30" s="42">
        <v>16.2642</v>
      </c>
      <c r="I30" s="12">
        <f>H30/G30</f>
        <v>1.3698590908708066</v>
      </c>
      <c r="J30" s="53">
        <f>H30-G30</f>
        <v>4.391299999999999</v>
      </c>
      <c r="K30" s="39">
        <f>D30-H30</f>
        <v>124.37910000000001</v>
      </c>
      <c r="L30" s="64">
        <f>F30-J30</f>
        <v>76.7887</v>
      </c>
      <c r="M30" s="81">
        <f t="shared" si="6"/>
        <v>0.0019032419580306023</v>
      </c>
      <c r="N30" s="87">
        <f t="shared" si="7"/>
        <v>0.00024169517418066284</v>
      </c>
    </row>
    <row r="31" spans="2:14" ht="15.75">
      <c r="B31" s="26" t="s">
        <v>27</v>
      </c>
      <c r="C31" s="43">
        <v>28.3346</v>
      </c>
      <c r="D31" s="44">
        <v>34.4591</v>
      </c>
      <c r="E31" s="13">
        <f t="shared" si="20"/>
        <v>1.2161491603904768</v>
      </c>
      <c r="F31" s="54">
        <f t="shared" si="15"/>
        <v>6.124500000000001</v>
      </c>
      <c r="G31" s="43">
        <v>53.3148</v>
      </c>
      <c r="H31" s="44">
        <v>44.4843</v>
      </c>
      <c r="I31" s="14">
        <f t="shared" si="21"/>
        <v>0.8343705687726485</v>
      </c>
      <c r="J31" s="54">
        <f t="shared" si="17"/>
        <v>-8.8305</v>
      </c>
      <c r="K31" s="65">
        <f t="shared" si="18"/>
        <v>-10.025199999999998</v>
      </c>
      <c r="L31" s="66">
        <f t="shared" si="19"/>
        <v>14.955000000000002</v>
      </c>
      <c r="M31" s="81">
        <f t="shared" si="6"/>
        <v>0.00046631446329809044</v>
      </c>
      <c r="N31" s="88">
        <f t="shared" si="7"/>
        <v>0.0006610617575291044</v>
      </c>
    </row>
    <row r="32" spans="2:14" ht="16.5" thickBot="1">
      <c r="B32" s="25" t="s">
        <v>26</v>
      </c>
      <c r="C32" s="43">
        <v>11.7298</v>
      </c>
      <c r="D32" s="44">
        <v>9.5573</v>
      </c>
      <c r="E32" s="10">
        <f t="shared" si="20"/>
        <v>0.8147879759245682</v>
      </c>
      <c r="F32" s="53">
        <f t="shared" si="15"/>
        <v>-2.1724999999999994</v>
      </c>
      <c r="G32" s="43">
        <v>14.2438</v>
      </c>
      <c r="H32" s="44">
        <v>10.9499</v>
      </c>
      <c r="I32" s="12">
        <f t="shared" si="21"/>
        <v>0.7687485081228324</v>
      </c>
      <c r="J32" s="53">
        <f t="shared" si="17"/>
        <v>-3.2939000000000007</v>
      </c>
      <c r="K32" s="39">
        <f t="shared" si="18"/>
        <v>-1.3925999999999998</v>
      </c>
      <c r="L32" s="64">
        <f t="shared" si="19"/>
        <v>1.1214000000000013</v>
      </c>
      <c r="M32" s="81">
        <f t="shared" si="6"/>
        <v>0.0001293332449216271</v>
      </c>
      <c r="N32" s="87">
        <f>H32/67292.2</f>
        <v>0.00016272168245353845</v>
      </c>
    </row>
    <row r="33" spans="2:14" ht="17.25" customHeight="1" thickBot="1" thickTop="1">
      <c r="B33" s="23" t="s">
        <v>28</v>
      </c>
      <c r="C33" s="69">
        <f>C24+C22+C25+C23+C26+C27+C28+C30+C29+C31+C32</f>
        <v>13317.494899999998</v>
      </c>
      <c r="D33" s="70">
        <f>D24+D22+D25+D23+D26+D27+D28+D30+D29+D31+D32</f>
        <v>15759.965400000001</v>
      </c>
      <c r="E33" s="17">
        <f t="shared" si="20"/>
        <v>1.1834031488910128</v>
      </c>
      <c r="F33" s="55">
        <f t="shared" si="15"/>
        <v>2442.470500000003</v>
      </c>
      <c r="G33" s="45">
        <f>G24+G22+G25+G23+G26+G27+G28+G30+G29+G31+G32</f>
        <v>10087.7054</v>
      </c>
      <c r="H33" s="45">
        <f>H24+H22+H25+H23+H26+H27+H28+H30+H29+H31+H32</f>
        <v>11786.250000000002</v>
      </c>
      <c r="I33" s="17">
        <f t="shared" si="21"/>
        <v>1.1683776966761936</v>
      </c>
      <c r="J33" s="55">
        <f t="shared" si="17"/>
        <v>1698.544600000001</v>
      </c>
      <c r="K33" s="67">
        <f t="shared" si="18"/>
        <v>3973.715399999999</v>
      </c>
      <c r="L33" s="55">
        <f t="shared" si="19"/>
        <v>743.925900000002</v>
      </c>
      <c r="M33" s="89">
        <f t="shared" si="6"/>
        <v>0.21327021910315347</v>
      </c>
      <c r="N33" s="90">
        <f>H33/67292.2</f>
        <v>0.17515031459812583</v>
      </c>
    </row>
    <row r="34" spans="2:14" ht="18.75" customHeight="1" thickBot="1" thickTop="1">
      <c r="B34" s="24" t="s">
        <v>33</v>
      </c>
      <c r="C34" s="46">
        <f>C21+C33</f>
        <v>50928.84249999999</v>
      </c>
      <c r="D34" s="47">
        <f>D21+D33</f>
        <v>56509.0001</v>
      </c>
      <c r="E34" s="15">
        <f t="shared" si="20"/>
        <v>1.1095677287383865</v>
      </c>
      <c r="F34" s="56">
        <f t="shared" si="15"/>
        <v>5580.157600000006</v>
      </c>
      <c r="G34" s="46">
        <f>G21+G33</f>
        <v>41057.0885</v>
      </c>
      <c r="H34" s="47">
        <f>H21+H33</f>
        <v>46934.39570000001</v>
      </c>
      <c r="I34" s="15">
        <f t="shared" si="21"/>
        <v>1.1431496341977587</v>
      </c>
      <c r="J34" s="56">
        <f t="shared" si="17"/>
        <v>5877.30720000001</v>
      </c>
      <c r="K34" s="68">
        <f t="shared" si="18"/>
        <v>9574.60439999999</v>
      </c>
      <c r="L34" s="56">
        <f t="shared" si="19"/>
        <v>-297.1496000000043</v>
      </c>
      <c r="M34" s="91">
        <f t="shared" si="6"/>
        <v>0.7647026200087419</v>
      </c>
      <c r="N34" s="92">
        <f>H34/67292.2</f>
        <v>0.6974715598538911</v>
      </c>
    </row>
    <row r="35" spans="2:5" ht="16.5" thickTop="1">
      <c r="B35" s="28" t="s">
        <v>34</v>
      </c>
      <c r="D35" s="73"/>
      <c r="E35" s="72"/>
    </row>
  </sheetData>
  <sheetProtection/>
  <mergeCells count="8">
    <mergeCell ref="M4:N4"/>
    <mergeCell ref="B1:J1"/>
    <mergeCell ref="B4:B5"/>
    <mergeCell ref="I3:L3"/>
    <mergeCell ref="C2:H2"/>
    <mergeCell ref="K4:L4"/>
    <mergeCell ref="G4:J4"/>
    <mergeCell ref="C4:F4"/>
  </mergeCells>
  <printOptions horizontalCentered="1"/>
  <pageMargins left="0.1968503937007874" right="0.1968503937007874" top="0.31496062992125984" bottom="0.2362204724409449" header="0.5118110236220472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KÜM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FabianPeter</dc:creator>
  <cp:keywords/>
  <dc:description/>
  <cp:lastModifiedBy>TorosAg</cp:lastModifiedBy>
  <cp:lastPrinted>2010-09-07T07:14:36Z</cp:lastPrinted>
  <dcterms:created xsi:type="dcterms:W3CDTF">2000-05-08T09:28:39Z</dcterms:created>
  <dcterms:modified xsi:type="dcterms:W3CDTF">2012-02-13T08:42:03Z</dcterms:modified>
  <cp:category/>
  <cp:version/>
  <cp:contentType/>
  <cp:contentStatus/>
</cp:coreProperties>
</file>